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45" activeTab="4"/>
  </bookViews>
  <sheets>
    <sheet name=" дох.по ст." sheetId="13" r:id="rId1"/>
    <sheet name="доходы" sheetId="23" r:id="rId2"/>
    <sheet name="расходы по статьям" sheetId="19" r:id="rId3"/>
    <sheet name="расходы по группам" sheetId="15" r:id="rId4"/>
    <sheet name="расх." sheetId="22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C34" i="13" l="1"/>
  <c r="C30" i="13"/>
  <c r="C12" i="23" l="1"/>
  <c r="D5" i="23" s="1"/>
  <c r="D11" i="23" l="1"/>
  <c r="D7" i="23"/>
  <c r="D8" i="23"/>
  <c r="D10" i="23"/>
  <c r="D6" i="23"/>
  <c r="D9" i="23"/>
  <c r="D12" i="23" l="1"/>
  <c r="D14" i="22"/>
  <c r="E7" i="22" l="1"/>
  <c r="E10" i="22"/>
  <c r="E9" i="22"/>
  <c r="E13" i="22"/>
  <c r="E12" i="22"/>
  <c r="E8" i="22"/>
  <c r="E11" i="22"/>
  <c r="E14" i="22" l="1"/>
  <c r="C32" i="15" l="1"/>
  <c r="C27" i="15"/>
  <c r="C19" i="15"/>
  <c r="C16" i="15"/>
  <c r="C14" i="15"/>
  <c r="C12" i="15"/>
  <c r="C10" i="15"/>
  <c r="C4" i="15"/>
  <c r="C39" i="19"/>
  <c r="C28" i="19"/>
  <c r="C8" i="19"/>
  <c r="C38" i="13"/>
  <c r="C32" i="13"/>
  <c r="C25" i="13"/>
  <c r="C22" i="13"/>
  <c r="C15" i="13"/>
  <c r="C8" i="13"/>
  <c r="C5" i="13"/>
  <c r="C35" i="15" l="1"/>
  <c r="C40" i="19"/>
  <c r="C37" i="13"/>
  <c r="C46" i="13" s="1"/>
</calcChain>
</file>

<file path=xl/sharedStrings.xml><?xml version="1.0" encoding="utf-8"?>
<sst xmlns="http://schemas.openxmlformats.org/spreadsheetml/2006/main" count="226" uniqueCount="215">
  <si>
    <t>Наменование доходов</t>
  </si>
  <si>
    <t>Налоги на доходы</t>
  </si>
  <si>
    <t>Сумма (тыс. леев)</t>
  </si>
  <si>
    <t>Сбор за объекты торговли и/или объекты по оказанию услуг</t>
  </si>
  <si>
    <t>Налог на недвижимое имущество юридических лиц</t>
  </si>
  <si>
    <t>Сбор за рекламные устройства</t>
  </si>
  <si>
    <t>ВСЕГО ДОХОДЫ</t>
  </si>
  <si>
    <t>Экономи-ческий код</t>
  </si>
  <si>
    <t>Группа</t>
  </si>
  <si>
    <t>Централизованная бухгалтерия</t>
  </si>
  <si>
    <t>Мероприятия для молодежи</t>
  </si>
  <si>
    <t>Культурные мероприятия</t>
  </si>
  <si>
    <t>Наименование</t>
  </si>
  <si>
    <t>0133.0302.00009</t>
  </si>
  <si>
    <t>0169.0802.00020</t>
  </si>
  <si>
    <t>0171.1703.00057</t>
  </si>
  <si>
    <t>Р-01</t>
  </si>
  <si>
    <t>Р-02</t>
  </si>
  <si>
    <t>0259.3104.00074</t>
  </si>
  <si>
    <t>0321.3702.00359</t>
  </si>
  <si>
    <t>Р-03</t>
  </si>
  <si>
    <t>Р-04</t>
  </si>
  <si>
    <t>Услуги в области экономики</t>
  </si>
  <si>
    <t>0451.6402.00395</t>
  </si>
  <si>
    <t>Р-06</t>
  </si>
  <si>
    <t>Освещение улиц</t>
  </si>
  <si>
    <t>0620.7502.00333</t>
  </si>
  <si>
    <t>0640.7505.00335</t>
  </si>
  <si>
    <t>Р-08</t>
  </si>
  <si>
    <t>0812.8602.00230</t>
  </si>
  <si>
    <t>0813.8603.00239</t>
  </si>
  <si>
    <t>Деятельность Дома Культуры</t>
  </si>
  <si>
    <t>Спортивные мероприятия</t>
  </si>
  <si>
    <t>0820.8502.00234</t>
  </si>
  <si>
    <t>Деятельность библиотеки</t>
  </si>
  <si>
    <t>0820.8502.00231</t>
  </si>
  <si>
    <t>0820.8502.00224</t>
  </si>
  <si>
    <t>Р-09</t>
  </si>
  <si>
    <t>Образование</t>
  </si>
  <si>
    <t>0911.8802.00199</t>
  </si>
  <si>
    <t>Р-10</t>
  </si>
  <si>
    <t>Социальная защита</t>
  </si>
  <si>
    <t>1012.9010.00268</t>
  </si>
  <si>
    <t>Услуги социального обслуживания на дому</t>
  </si>
  <si>
    <t>1070.9012.00320</t>
  </si>
  <si>
    <t>Фонд поддержки населения</t>
  </si>
  <si>
    <t>Погашение процентов по кредиту водоснабжения</t>
  </si>
  <si>
    <t>0111.0301.00005</t>
  </si>
  <si>
    <t>Деятельность пожарной службы</t>
  </si>
  <si>
    <t>ВСЕГО РАСХОДОВ</t>
  </si>
  <si>
    <t>01</t>
  </si>
  <si>
    <t>03</t>
  </si>
  <si>
    <t>08</t>
  </si>
  <si>
    <t>09</t>
  </si>
  <si>
    <t>10</t>
  </si>
  <si>
    <t>Оплата труда</t>
  </si>
  <si>
    <t>212100</t>
  </si>
  <si>
    <t>Взносы в соцфонд</t>
  </si>
  <si>
    <t>21</t>
  </si>
  <si>
    <t>Итого расходы на персонал</t>
  </si>
  <si>
    <t>222110</t>
  </si>
  <si>
    <t>Электроэнергия</t>
  </si>
  <si>
    <t>222120</t>
  </si>
  <si>
    <t>Газ</t>
  </si>
  <si>
    <t>222140</t>
  </si>
  <si>
    <t>222190</t>
  </si>
  <si>
    <t>222210</t>
  </si>
  <si>
    <t>222220</t>
  </si>
  <si>
    <t>222400</t>
  </si>
  <si>
    <t>222500</t>
  </si>
  <si>
    <t>222600</t>
  </si>
  <si>
    <t>222710</t>
  </si>
  <si>
    <t>222980</t>
  </si>
  <si>
    <t>222990</t>
  </si>
  <si>
    <t>273500</t>
  </si>
  <si>
    <t>272500</t>
  </si>
  <si>
    <t>272600</t>
  </si>
  <si>
    <t>282100</t>
  </si>
  <si>
    <t>22-28</t>
  </si>
  <si>
    <t>312120</t>
  </si>
  <si>
    <t>331110</t>
  </si>
  <si>
    <t>332110</t>
  </si>
  <si>
    <t>333110</t>
  </si>
  <si>
    <t>334110</t>
  </si>
  <si>
    <t>335110</t>
  </si>
  <si>
    <t>336110</t>
  </si>
  <si>
    <t>337110</t>
  </si>
  <si>
    <t>338110</t>
  </si>
  <si>
    <t>339110</t>
  </si>
  <si>
    <t>Итого расходы</t>
  </si>
  <si>
    <t>Наименование расходов</t>
  </si>
  <si>
    <t>Резервный фонд</t>
  </si>
  <si>
    <t>Рыночный сбор</t>
  </si>
  <si>
    <t>Сбор на санитарную очистку</t>
  </si>
  <si>
    <t>Сбор на благоустройство территории</t>
  </si>
  <si>
    <t>Главный бухгалтер____________________С. Гайдаржи</t>
  </si>
  <si>
    <t>Главный бухгалтер____________________Гайдаржи С.</t>
  </si>
  <si>
    <t>Гл. бухгалтер ________________________Гайдаржи С.</t>
  </si>
  <si>
    <t>Военно-административная деятельность (призывники)</t>
  </si>
  <si>
    <t>Развитие дорог (дорожный фонд)</t>
  </si>
  <si>
    <t>0820.8502.00233</t>
  </si>
  <si>
    <t>0820.8503.00232</t>
  </si>
  <si>
    <t>Раннее образование (Детский Сад №1)</t>
  </si>
  <si>
    <t>Раннее образование (Детский Сад №2)</t>
  </si>
  <si>
    <t>Раннее образование (Детский Сад №3)</t>
  </si>
  <si>
    <t>Государственные услуги общего назначения</t>
  </si>
  <si>
    <t>06</t>
  </si>
  <si>
    <t>211310</t>
  </si>
  <si>
    <t>Компенсация за питание</t>
  </si>
  <si>
    <t>Водоснабжение и канализация</t>
  </si>
  <si>
    <t>Другие коммунальные услуги</t>
  </si>
  <si>
    <t>Информационные услуги</t>
  </si>
  <si>
    <t>Телекоммуникационные услуги</t>
  </si>
  <si>
    <t>222300</t>
  </si>
  <si>
    <t>Услуги по найму</t>
  </si>
  <si>
    <t>Транспортные услуги</t>
  </si>
  <si>
    <t>Услуги по текущему ремонту</t>
  </si>
  <si>
    <t xml:space="preserve">Профессиональная подготовка </t>
  </si>
  <si>
    <t>Служебные командировки внутри страны</t>
  </si>
  <si>
    <t>Почтовые услуги</t>
  </si>
  <si>
    <t>Прочие услуги</t>
  </si>
  <si>
    <t>Компенсации, выплачиваемые из финансовых средств работодателя за временную нетрудоспособность</t>
  </si>
  <si>
    <t>Компенсации педагогам</t>
  </si>
  <si>
    <t>Денежная помощь</t>
  </si>
  <si>
    <t>273200</t>
  </si>
  <si>
    <t>Покупка запасных частей</t>
  </si>
  <si>
    <t>Покупка продуктов питания</t>
  </si>
  <si>
    <t>Покупка материалов для учебных целей</t>
  </si>
  <si>
    <t>31-33</t>
  </si>
  <si>
    <t>Экономический код</t>
  </si>
  <si>
    <t>Капитальные расходы и товары                           (Нефинансовые активы)</t>
  </si>
  <si>
    <t>Покупка хозяйственных материалов и канцтоваров</t>
  </si>
  <si>
    <t>Покупка строительных материалов</t>
  </si>
  <si>
    <t>Покупка постельных принадлежностей</t>
  </si>
  <si>
    <t>Покупка прочих материалов</t>
  </si>
  <si>
    <t>Пособия при прекращении действия трудов. договора</t>
  </si>
  <si>
    <t>0950.8814.00221</t>
  </si>
  <si>
    <t>Подоходный налог с заработной платы</t>
  </si>
  <si>
    <t>Налог на доходы физических лиц предъявленный к оплате/уплаченный</t>
  </si>
  <si>
    <t>НАЛОГИ НА НЕДВИЖИМОЕ ИМУЩЕСТВО</t>
  </si>
  <si>
    <t>Земельный налог с юридических и физических лиц, зарегистрированных в установленном порядке, осуществляющих предпринимательскую деятельность</t>
  </si>
  <si>
    <t>Земельный налог с физических лиц-граждан</t>
  </si>
  <si>
    <t>Налог на недвижимое имущество физических лиц</t>
  </si>
  <si>
    <t>Налог на недвижимое имущество, уплачиваемый исходя из оценочной (рыночной) стоимости недвижимого имущества, юридическими и физическими лицами, зарегистрированными в качестве предпринимателей</t>
  </si>
  <si>
    <t>Налог на недвижимое имущество, уплачиваемый физическими лицами – граж-данами, исходя из оценочной (рыночной) стоимости недвижимого имущества</t>
  </si>
  <si>
    <t>НАЛОГИ И СБОРЫ НА ТОВАРЫ И УСЛУГИ</t>
  </si>
  <si>
    <t>Сбор за предпринимательский патент</t>
  </si>
  <si>
    <t xml:space="preserve">ДОХОДЫ ОТ СОБСТВЕННОСТИ </t>
  </si>
  <si>
    <t>Арендная плата за земли  сельскохозяйственного назначения, перечисляемая в местный бюджет первого уровня</t>
  </si>
  <si>
    <r>
      <t xml:space="preserve">Арендная плата за земли  </t>
    </r>
    <r>
      <rPr>
        <b/>
        <sz val="10"/>
        <rFont val="Times New Roman"/>
        <family val="1"/>
        <charset val="204"/>
      </rPr>
      <t>не</t>
    </r>
    <r>
      <rPr>
        <sz val="10"/>
        <rFont val="Times New Roman"/>
        <family val="1"/>
        <charset val="204"/>
      </rPr>
      <t>сельскохозяйственного назначения, перечисляемая в местный бюджет первого уровня</t>
    </r>
  </si>
  <si>
    <t>ДОХОДЫ ОТ ПРОДАЖ ТОВАРОВ И УСЛУГ</t>
  </si>
  <si>
    <t>Плата за градостроительные сертификаты и разрешений на строительство или ликвидацию строений, перечисляемая в местный бюджет первого уровня</t>
  </si>
  <si>
    <t>Плата за аренду объектов общественного достояния, перечисляемые в местный бюджет первого уровня</t>
  </si>
  <si>
    <t xml:space="preserve">Поступления от предоставления платных услуг </t>
  </si>
  <si>
    <t xml:space="preserve">ШТРАФЫ И САНКЦИИ  </t>
  </si>
  <si>
    <t>Штрафы и санкции за правонарушения, перечисляемые в местный бюджет первого уровня</t>
  </si>
  <si>
    <t xml:space="preserve">ДОБРОВОЛЬНЫЕ ПОЖЕРТВОВАНИЯ  </t>
  </si>
  <si>
    <t>Добровольные пожертвования на текущие расходы из внутренних источников для поддержания местного бюджета первого уровня</t>
  </si>
  <si>
    <t xml:space="preserve">ПРОЧИЕ ДОХОДЫ И НЕВЫЯСНЕННЫЕ ДОХОДЫ </t>
  </si>
  <si>
    <t>Прочие доходы, перечисляемые в местные бюджеты первого уровня</t>
  </si>
  <si>
    <t>ИТОГО СОБСТВЕННЫЕ ТЕКУЩИЕ ДОХОДЫ</t>
  </si>
  <si>
    <t>ТРАНСФЕРТЫ, ПОЛУЧЕННЫЕ МЕЖДУ МЕСТНЫМИ БЮДЖЕТАМИ В РАМКАХ ОДНОЙ АДМИНИСТРАТИВНО-ТЕРРИТОРИАЛЬНОЙ ЕДИНИЦЫ</t>
  </si>
  <si>
    <r>
      <t xml:space="preserve">Полученные текущие трансферты специального назначения между местными бюджетами второго уровня и местными бюджетами первого уровня в рамках одной административно-территориальной единицы </t>
    </r>
    <r>
      <rPr>
        <b/>
        <sz val="10"/>
        <rFont val="Times New Roman"/>
        <family val="1"/>
        <charset val="204"/>
      </rPr>
      <t xml:space="preserve"> (Освещение улиц)</t>
    </r>
  </si>
  <si>
    <r>
      <t xml:space="preserve">Полученные текущие трансферты специального назначения между местными бюджетами второго уровня и местными бюджетами первого уровня в рамках одной административно-территориальной единицы </t>
    </r>
    <r>
      <rPr>
        <b/>
        <sz val="10"/>
        <rFont val="Times New Roman"/>
        <family val="1"/>
        <charset val="204"/>
      </rPr>
      <t>(Детсады-родит.плата)</t>
    </r>
  </si>
  <si>
    <r>
      <t xml:space="preserve">Полученные текущие трансферты специального назначения между центральным бюджетом автономного территориального образования с особым правовым статусом и местными бюджетами первого уровня для дошкольного, начального, общего среднего, специального и дополнительного (внешкольного) образования  </t>
    </r>
    <r>
      <rPr>
        <b/>
        <sz val="10"/>
        <rFont val="Times New Roman"/>
        <family val="1"/>
        <charset val="204"/>
      </rPr>
      <t>(Детсады)</t>
    </r>
  </si>
  <si>
    <r>
      <t xml:space="preserve">Полученные текущие трансферты специального назначения между центральным бюджетом автономного территориального образования с особым правовым статусом и местными бюджетами первого уровня для дошкольного, начального, общего среднего, специального и дополнительного (внешкольного) образования </t>
    </r>
    <r>
      <rPr>
        <b/>
        <sz val="10"/>
        <rFont val="Times New Roman"/>
        <family val="1"/>
        <charset val="204"/>
      </rPr>
      <t>(Лагерь)</t>
    </r>
  </si>
  <si>
    <r>
      <t xml:space="preserve">Спец.трансферты для инфраструктуры улиц и дорог - </t>
    </r>
    <r>
      <rPr>
        <b/>
        <sz val="10"/>
        <rFont val="Times New Roman"/>
        <family val="1"/>
        <charset val="204"/>
      </rPr>
      <t>(Дорожный фонд)</t>
    </r>
  </si>
  <si>
    <r>
      <t>Полученные текущие трансферты</t>
    </r>
    <r>
      <rPr>
        <b/>
        <sz val="10"/>
        <rFont val="Times New Roman"/>
        <family val="1"/>
        <charset val="204"/>
      </rPr>
      <t xml:space="preserve"> общего</t>
    </r>
    <r>
      <rPr>
        <sz val="10"/>
        <rFont val="Times New Roman"/>
        <family val="1"/>
        <charset val="204"/>
      </rPr>
      <t xml:space="preserve"> назначения между государственным бюджетом и местными бюджетами второго уровня</t>
    </r>
  </si>
  <si>
    <r>
      <rPr>
        <sz val="11"/>
        <rFont val="Times New Roman"/>
        <family val="1"/>
        <charset val="204"/>
      </rPr>
      <t>Прочие общие услуги</t>
    </r>
    <r>
      <rPr>
        <sz val="10"/>
        <rFont val="Times New Roman"/>
        <family val="1"/>
        <charset val="204"/>
      </rPr>
      <t xml:space="preserve"> (работники по обслуживанию здания и прочие)</t>
    </r>
  </si>
  <si>
    <r>
      <t>Исполнительный орган местного публичного управления</t>
    </r>
    <r>
      <rPr>
        <sz val="10"/>
        <rFont val="Times New Roman"/>
        <family val="1"/>
        <charset val="204"/>
      </rPr>
      <t xml:space="preserve"> (аппарат)</t>
    </r>
  </si>
  <si>
    <t>Национальная оборона, в т.ч.:</t>
  </si>
  <si>
    <t>Общественный порядок и национальная безопасность</t>
  </si>
  <si>
    <t>Культура, спорт, молодежь и отдых, в т.ч.:</t>
  </si>
  <si>
    <t>Летний отдых детей - лагерь "Олимпия"</t>
  </si>
  <si>
    <t>Государственные  услуги общего назначения, в т.ч.:</t>
  </si>
  <si>
    <t>Жилищно-коммунальное хозяйство, в т.ч.:</t>
  </si>
  <si>
    <t xml:space="preserve">Развитие коммунального хозяйства </t>
  </si>
  <si>
    <t>Деятельность народных коллективов при ДК</t>
  </si>
  <si>
    <t>проект</t>
  </si>
  <si>
    <t>Капитальные расходы на кадастровые работы</t>
  </si>
  <si>
    <t>Итого расходы на услуги</t>
  </si>
  <si>
    <r>
      <t xml:space="preserve">Сумма </t>
    </r>
    <r>
      <rPr>
        <b/>
        <sz val="9"/>
        <rFont val="Arial Cyr"/>
        <charset val="204"/>
      </rPr>
      <t>(тыс. леев)</t>
    </r>
  </si>
  <si>
    <t>Деятельность Музея</t>
  </si>
  <si>
    <t>Сумма          (тыс. леев)</t>
  </si>
  <si>
    <t>Бюджет примэрии села Казаклия</t>
  </si>
  <si>
    <r>
      <rPr>
        <b/>
        <sz val="14"/>
        <color theme="1"/>
        <rFont val="Calibri"/>
        <family val="2"/>
        <charset val="204"/>
        <scheme val="minor"/>
      </rPr>
      <t>Сумма</t>
    </r>
    <r>
      <rPr>
        <b/>
        <sz val="11"/>
        <color theme="1"/>
        <rFont val="Calibri"/>
        <family val="2"/>
        <charset val="204"/>
        <scheme val="minor"/>
      </rPr>
      <t xml:space="preserve">                тыс. лей</t>
    </r>
  </si>
  <si>
    <t>%</t>
  </si>
  <si>
    <t>Налоги на недвижимое имущество</t>
  </si>
  <si>
    <t>Налоги и сборы на товары и услуги</t>
  </si>
  <si>
    <t>Доходы от собственности</t>
  </si>
  <si>
    <t>Доходы от продажи товаров и услуг</t>
  </si>
  <si>
    <t xml:space="preserve">Прочие доходы </t>
  </si>
  <si>
    <t>ТРАНСФЕРТЫ</t>
  </si>
  <si>
    <t>ИТОГО ДОХОДЫ</t>
  </si>
  <si>
    <t>Расходы   тыс. лей</t>
  </si>
  <si>
    <t xml:space="preserve">Национальная безопасность </t>
  </si>
  <si>
    <t>Дорожный Фонд</t>
  </si>
  <si>
    <t>Жилищно-коммунальное хозяйство</t>
  </si>
  <si>
    <t>Культура, спорт, молодежь</t>
  </si>
  <si>
    <t>Итого РАСХОДЫ</t>
  </si>
  <si>
    <t>281900</t>
  </si>
  <si>
    <t>Единый налог, взимаемый с резидентов информационно-технологических парков</t>
  </si>
  <si>
    <t>Плата за аренду объектов общественного достояния</t>
  </si>
  <si>
    <r>
      <t>Полученные текущие трансферты специального назначения между местными бюджетами второго уровня и местными бюджетами первого уровня в рамках одной административно-территориальной единицы (</t>
    </r>
    <r>
      <rPr>
        <b/>
        <sz val="10"/>
        <rFont val="Times New Roman"/>
        <family val="1"/>
        <charset val="204"/>
      </rPr>
      <t>ПСО)</t>
    </r>
  </si>
  <si>
    <t>Капитальный ремонт сооружений (дорожный фонд)</t>
  </si>
  <si>
    <t>Покупка топлива и горючесмазочных материалов</t>
  </si>
  <si>
    <t>Покупка медикаментов и перевязочных материалов</t>
  </si>
  <si>
    <t>Основнаягруппа</t>
  </si>
  <si>
    <t>04</t>
  </si>
  <si>
    <t>ДОХОДЫ на 2025 год</t>
  </si>
  <si>
    <t>Расходы бюджета по группам с. Каклия на 2025 год</t>
  </si>
  <si>
    <t>Доходы бюджета с. Казаклия на 2025 год</t>
  </si>
  <si>
    <t>Расходы бюджета по статьям с. Казаклия на 2025 год</t>
  </si>
  <si>
    <t>Другие текущие расходы (рез. фонд)</t>
  </si>
  <si>
    <t>РАСХОДЫ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</si>
</sst>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0\ _T_L_-;\-* #,##0.00\ _T_L_-;_-* &quot;-&quot;??\ _T_L_-;_-@_-"/>
    <numFmt numFmtId="166" formatCode="0.0"/>
    <numFmt numFmtId="167" formatCode="#,##0.0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0"/>
      <name val="Arial Cyr"/>
      <charset val="162"/>
    </font>
    <font>
      <b/>
      <sz val="12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1"/>
      <color theme="1"/>
      <name val="Calibri"/>
      <family val="2"/>
      <scheme val="minor"/>
    </font>
    <font>
      <sz val="10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/>
    <xf numFmtId="0" fontId="9" fillId="2" borderId="5" xfId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1" applyFont="1" applyFill="1" applyBorder="1" applyAlignment="1"/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7" fontId="11" fillId="0" borderId="6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167" fontId="10" fillId="2" borderId="6" xfId="0" applyNumberFormat="1" applyFont="1" applyFill="1" applyBorder="1" applyAlignment="1">
      <alignment horizontal="center" vertical="center" wrapText="1"/>
    </xf>
    <xf numFmtId="167" fontId="10" fillId="2" borderId="9" xfId="0" applyNumberFormat="1" applyFont="1" applyFill="1" applyBorder="1" applyAlignment="1">
      <alignment horizontal="center" vertical="center" wrapText="1"/>
    </xf>
    <xf numFmtId="49" fontId="14" fillId="0" borderId="0" xfId="1" applyNumberFormat="1" applyFont="1" applyFill="1" applyBorder="1" applyAlignment="1">
      <alignment horizontal="center"/>
    </xf>
    <xf numFmtId="49" fontId="16" fillId="0" borderId="0" xfId="1" applyNumberFormat="1" applyFont="1" applyFill="1" applyBorder="1" applyAlignment="1">
      <alignment horizontal="left"/>
    </xf>
    <xf numFmtId="0" fontId="0" fillId="0" borderId="0" xfId="0" applyFill="1"/>
    <xf numFmtId="0" fontId="15" fillId="0" borderId="0" xfId="0" applyFont="1" applyFill="1"/>
    <xf numFmtId="49" fontId="13" fillId="0" borderId="0" xfId="1" applyNumberFormat="1" applyFont="1" applyFill="1" applyBorder="1" applyAlignment="1">
      <alignment vertical="center" wrapText="1"/>
    </xf>
    <xf numFmtId="49" fontId="9" fillId="3" borderId="8" xfId="1" applyNumberFormat="1" applyFont="1" applyFill="1" applyBorder="1" applyAlignment="1">
      <alignment horizontal="left"/>
    </xf>
    <xf numFmtId="0" fontId="5" fillId="0" borderId="2" xfId="1" applyFont="1" applyFill="1" applyBorder="1" applyAlignment="1">
      <alignment vertical="center" wrapText="1"/>
    </xf>
    <xf numFmtId="49" fontId="5" fillId="0" borderId="3" xfId="1" applyNumberFormat="1" applyFont="1" applyFill="1" applyBorder="1" applyAlignment="1">
      <alignment vertical="center" wrapText="1"/>
    </xf>
    <xf numFmtId="49" fontId="7" fillId="0" borderId="5" xfId="1" applyNumberFormat="1" applyFont="1" applyFill="1" applyBorder="1" applyAlignment="1">
      <alignment horizontal="center"/>
    </xf>
    <xf numFmtId="49" fontId="7" fillId="0" borderId="1" xfId="1" applyNumberFormat="1" applyFont="1" applyFill="1" applyBorder="1" applyAlignment="1">
      <alignment horizontal="left"/>
    </xf>
    <xf numFmtId="49" fontId="5" fillId="2" borderId="5" xfId="1" applyNumberFormat="1" applyFont="1" applyFill="1" applyBorder="1" applyAlignment="1">
      <alignment horizontal="center"/>
    </xf>
    <xf numFmtId="49" fontId="7" fillId="0" borderId="1" xfId="1" applyNumberFormat="1" applyFont="1" applyFill="1" applyBorder="1" applyAlignment="1">
      <alignment horizontal="left" wrapText="1"/>
    </xf>
    <xf numFmtId="49" fontId="5" fillId="2" borderId="1" xfId="1" applyNumberFormat="1" applyFont="1" applyFill="1" applyBorder="1" applyAlignment="1">
      <alignment horizontal="left" wrapText="1"/>
    </xf>
    <xf numFmtId="49" fontId="5" fillId="3" borderId="7" xfId="1" applyNumberFormat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 vertical="center" wrapText="1"/>
    </xf>
    <xf numFmtId="167" fontId="7" fillId="0" borderId="6" xfId="0" applyNumberFormat="1" applyFont="1" applyFill="1" applyBorder="1" applyAlignment="1">
      <alignment horizontal="center"/>
    </xf>
    <xf numFmtId="167" fontId="5" fillId="2" borderId="6" xfId="0" applyNumberFormat="1" applyFont="1" applyFill="1" applyBorder="1" applyAlignment="1">
      <alignment horizontal="center"/>
    </xf>
    <xf numFmtId="167" fontId="10" fillId="3" borderId="9" xfId="0" applyNumberFormat="1" applyFont="1" applyFill="1" applyBorder="1" applyAlignment="1">
      <alignment horizontal="center"/>
    </xf>
    <xf numFmtId="0" fontId="0" fillId="4" borderId="0" xfId="0" applyFill="1"/>
    <xf numFmtId="0" fontId="7" fillId="4" borderId="5" xfId="1" applyFont="1" applyFill="1" applyBorder="1" applyAlignment="1">
      <alignment horizontal="center" vertical="center" wrapText="1"/>
    </xf>
    <xf numFmtId="49" fontId="7" fillId="4" borderId="1" xfId="1" applyNumberFormat="1" applyFont="1" applyFill="1" applyBorder="1" applyAlignment="1">
      <alignment horizontal="left"/>
    </xf>
    <xf numFmtId="167" fontId="5" fillId="4" borderId="6" xfId="1" applyNumberFormat="1" applyFont="1" applyFill="1" applyBorder="1" applyAlignment="1">
      <alignment horizontal="center" vertical="center" wrapText="1"/>
    </xf>
    <xf numFmtId="167" fontId="7" fillId="0" borderId="13" xfId="0" applyNumberFormat="1" applyFont="1" applyFill="1" applyBorder="1" applyAlignment="1">
      <alignment horizontal="center"/>
    </xf>
    <xf numFmtId="167" fontId="7" fillId="0" borderId="1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1" fillId="0" borderId="25" xfId="0" applyFont="1" applyBorder="1" applyAlignment="1">
      <alignment vertical="center" wrapText="1"/>
    </xf>
    <xf numFmtId="49" fontId="7" fillId="0" borderId="17" xfId="1" applyNumberFormat="1" applyFont="1" applyFill="1" applyBorder="1" applyAlignment="1">
      <alignment horizontal="left" wrapText="1"/>
    </xf>
    <xf numFmtId="49" fontId="7" fillId="0" borderId="26" xfId="1" applyNumberFormat="1" applyFont="1" applyFill="1" applyBorder="1" applyAlignment="1">
      <alignment horizontal="left" wrapText="1"/>
    </xf>
    <xf numFmtId="49" fontId="5" fillId="2" borderId="17" xfId="1" applyNumberFormat="1" applyFont="1" applyFill="1" applyBorder="1" applyAlignment="1">
      <alignment horizontal="left" wrapText="1"/>
    </xf>
    <xf numFmtId="0" fontId="1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5" fillId="0" borderId="0" xfId="1" applyFont="1" applyFill="1" applyBorder="1" applyAlignment="1">
      <alignment horizontal="center" vertical="center" wrapText="1"/>
    </xf>
    <xf numFmtId="166" fontId="7" fillId="0" borderId="0" xfId="0" applyNumberFormat="1" applyFont="1" applyBorder="1" applyAlignment="1">
      <alignment horizontal="right" vertical="center"/>
    </xf>
    <xf numFmtId="166" fontId="5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vertical="center"/>
    </xf>
    <xf numFmtId="0" fontId="0" fillId="0" borderId="0" xfId="0" applyBorder="1"/>
    <xf numFmtId="0" fontId="12" fillId="0" borderId="27" xfId="0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28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27" fillId="0" borderId="4" xfId="0" applyFont="1" applyBorder="1" applyAlignment="1">
      <alignment horizontal="center"/>
    </xf>
    <xf numFmtId="0" fontId="9" fillId="2" borderId="1" xfId="1" applyFont="1" applyFill="1" applyBorder="1" applyAlignment="1">
      <alignment horizontal="left"/>
    </xf>
    <xf numFmtId="166" fontId="9" fillId="2" borderId="11" xfId="1" applyNumberFormat="1" applyFont="1" applyFill="1" applyBorder="1" applyAlignment="1">
      <alignment horizontal="center" vertical="center"/>
    </xf>
    <xf numFmtId="166" fontId="0" fillId="0" borderId="6" xfId="0" applyNumberFormat="1" applyBorder="1"/>
    <xf numFmtId="0" fontId="9" fillId="2" borderId="1" xfId="0" applyFont="1" applyFill="1" applyBorder="1" applyAlignment="1">
      <alignment horizontal="left"/>
    </xf>
    <xf numFmtId="0" fontId="9" fillId="0" borderId="32" xfId="1" applyFont="1" applyFill="1" applyBorder="1" applyAlignment="1">
      <alignment horizontal="center"/>
    </xf>
    <xf numFmtId="0" fontId="9" fillId="6" borderId="26" xfId="1" applyFont="1" applyFill="1" applyBorder="1" applyAlignment="1"/>
    <xf numFmtId="167" fontId="9" fillId="6" borderId="33" xfId="1" applyNumberFormat="1" applyFont="1" applyFill="1" applyBorder="1" applyAlignment="1">
      <alignment horizontal="center" vertical="center"/>
    </xf>
    <xf numFmtId="166" fontId="0" fillId="0" borderId="34" xfId="0" applyNumberFormat="1" applyBorder="1"/>
    <xf numFmtId="0" fontId="0" fillId="0" borderId="20" xfId="0" applyBorder="1"/>
    <xf numFmtId="0" fontId="27" fillId="0" borderId="21" xfId="0" applyFont="1" applyBorder="1"/>
    <xf numFmtId="166" fontId="27" fillId="0" borderId="22" xfId="0" applyNumberFormat="1" applyFont="1" applyBorder="1" applyAlignment="1">
      <alignment horizontal="center"/>
    </xf>
    <xf numFmtId="166" fontId="0" fillId="0" borderId="30" xfId="0" applyNumberFormat="1" applyBorder="1"/>
    <xf numFmtId="0" fontId="0" fillId="0" borderId="20" xfId="0" applyBorder="1" applyAlignment="1">
      <alignment wrapText="1"/>
    </xf>
    <xf numFmtId="0" fontId="29" fillId="0" borderId="2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166" fontId="30" fillId="0" borderId="29" xfId="0" applyNumberFormat="1" applyFont="1" applyBorder="1" applyAlignment="1">
      <alignment horizontal="center" vertical="center" wrapText="1"/>
    </xf>
    <xf numFmtId="49" fontId="30" fillId="0" borderId="29" xfId="0" applyNumberFormat="1" applyFont="1" applyBorder="1" applyAlignment="1">
      <alignment horizontal="center" vertical="center" wrapText="1"/>
    </xf>
    <xf numFmtId="0" fontId="30" fillId="0" borderId="37" xfId="0" applyFont="1" applyBorder="1" applyAlignment="1">
      <alignment vertical="center" wrapText="1"/>
    </xf>
    <xf numFmtId="166" fontId="31" fillId="0" borderId="37" xfId="0" applyNumberFormat="1" applyFont="1" applyBorder="1" applyAlignment="1">
      <alignment horizontal="center" vertical="center" wrapText="1"/>
    </xf>
    <xf numFmtId="166" fontId="0" fillId="0" borderId="31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49" fontId="30" fillId="0" borderId="29" xfId="0" applyNumberFormat="1" applyFont="1" applyBorder="1" applyAlignment="1">
      <alignment horizontal="center" vertical="center"/>
    </xf>
    <xf numFmtId="0" fontId="30" fillId="0" borderId="38" xfId="0" applyFont="1" applyBorder="1" applyAlignment="1">
      <alignment vertical="center" wrapText="1"/>
    </xf>
    <xf numFmtId="166" fontId="31" fillId="0" borderId="29" xfId="0" applyNumberFormat="1" applyFont="1" applyBorder="1" applyAlignment="1">
      <alignment horizontal="center" vertical="center" wrapText="1"/>
    </xf>
    <xf numFmtId="166" fontId="0" fillId="0" borderId="30" xfId="0" applyNumberFormat="1" applyBorder="1" applyAlignment="1">
      <alignment horizontal="center"/>
    </xf>
    <xf numFmtId="0" fontId="26" fillId="0" borderId="0" xfId="0" applyFont="1" applyAlignment="1">
      <alignment vertical="center" wrapText="1"/>
    </xf>
    <xf numFmtId="166" fontId="0" fillId="0" borderId="0" xfId="0" applyNumberFormat="1"/>
    <xf numFmtId="0" fontId="5" fillId="0" borderId="25" xfId="1" applyFont="1" applyFill="1" applyBorder="1" applyAlignment="1">
      <alignment horizontal="center"/>
    </xf>
    <xf numFmtId="0" fontId="9" fillId="2" borderId="25" xfId="1" applyFont="1" applyFill="1" applyBorder="1" applyAlignment="1">
      <alignment horizontal="center"/>
    </xf>
    <xf numFmtId="0" fontId="8" fillId="0" borderId="25" xfId="1" applyFont="1" applyFill="1" applyBorder="1" applyAlignment="1">
      <alignment horizontal="center"/>
    </xf>
    <xf numFmtId="0" fontId="5" fillId="0" borderId="42" xfId="1" applyFont="1" applyFill="1" applyBorder="1" applyAlignment="1">
      <alignment horizontal="center"/>
    </xf>
    <xf numFmtId="0" fontId="9" fillId="2" borderId="20" xfId="1" applyFont="1" applyFill="1" applyBorder="1" applyAlignment="1">
      <alignment horizontal="center"/>
    </xf>
    <xf numFmtId="0" fontId="5" fillId="0" borderId="41" xfId="1" applyFont="1" applyFill="1" applyBorder="1" applyAlignment="1">
      <alignment horizontal="center"/>
    </xf>
    <xf numFmtId="0" fontId="9" fillId="2" borderId="24" xfId="1" applyFont="1" applyFill="1" applyBorder="1" applyAlignment="1">
      <alignment horizontal="center"/>
    </xf>
    <xf numFmtId="0" fontId="5" fillId="0" borderId="43" xfId="1" applyFont="1" applyFill="1" applyBorder="1" applyAlignment="1">
      <alignment horizontal="center"/>
    </xf>
    <xf numFmtId="0" fontId="6" fillId="0" borderId="24" xfId="1" applyFont="1" applyFill="1" applyBorder="1" applyAlignment="1">
      <alignment horizontal="center"/>
    </xf>
    <xf numFmtId="0" fontId="8" fillId="0" borderId="42" xfId="1" applyFont="1" applyFill="1" applyBorder="1" applyAlignment="1">
      <alignment horizontal="center"/>
    </xf>
    <xf numFmtId="0" fontId="6" fillId="0" borderId="20" xfId="1" applyFont="1" applyFill="1" applyBorder="1" applyAlignment="1"/>
    <xf numFmtId="0" fontId="9" fillId="2" borderId="22" xfId="1" applyFont="1" applyFill="1" applyBorder="1" applyAlignment="1"/>
    <xf numFmtId="0" fontId="18" fillId="5" borderId="18" xfId="0" applyFont="1" applyFill="1" applyBorder="1" applyAlignment="1">
      <alignment horizontal="left" vertical="center" wrapText="1"/>
    </xf>
    <xf numFmtId="0" fontId="18" fillId="5" borderId="33" xfId="0" applyFont="1" applyFill="1" applyBorder="1" applyAlignment="1">
      <alignment horizontal="left" vertical="center" wrapText="1"/>
    </xf>
    <xf numFmtId="0" fontId="19" fillId="5" borderId="22" xfId="0" applyFont="1" applyFill="1" applyBorder="1" applyAlignment="1">
      <alignment vertical="center" wrapText="1"/>
    </xf>
    <xf numFmtId="0" fontId="18" fillId="5" borderId="18" xfId="0" applyFont="1" applyFill="1" applyBorder="1" applyAlignment="1">
      <alignment vertical="center" wrapText="1"/>
    </xf>
    <xf numFmtId="0" fontId="18" fillId="5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9" fillId="5" borderId="22" xfId="0" applyFont="1" applyFill="1" applyBorder="1" applyAlignment="1">
      <alignment horizontal="left" vertical="center" wrapText="1"/>
    </xf>
    <xf numFmtId="0" fontId="18" fillId="5" borderId="11" xfId="0" applyFont="1" applyFill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32" fillId="5" borderId="11" xfId="0" applyFont="1" applyFill="1" applyBorder="1" applyAlignment="1">
      <alignment vertical="center" wrapText="1"/>
    </xf>
    <xf numFmtId="0" fontId="19" fillId="5" borderId="11" xfId="0" applyFont="1" applyFill="1" applyBorder="1" applyAlignment="1">
      <alignment horizontal="left" vertical="center" wrapText="1"/>
    </xf>
    <xf numFmtId="0" fontId="18" fillId="5" borderId="35" xfId="0" applyFont="1" applyFill="1" applyBorder="1" applyAlignment="1">
      <alignment horizontal="left" vertical="center" wrapText="1"/>
    </xf>
    <xf numFmtId="0" fontId="32" fillId="0" borderId="33" xfId="0" applyFont="1" applyBorder="1"/>
    <xf numFmtId="0" fontId="20" fillId="0" borderId="22" xfId="0" applyFont="1" applyBorder="1" applyAlignment="1">
      <alignment vertical="center"/>
    </xf>
    <xf numFmtId="166" fontId="7" fillId="0" borderId="19" xfId="0" applyNumberFormat="1" applyFont="1" applyBorder="1" applyAlignment="1">
      <alignment horizontal="right" vertical="center"/>
    </xf>
    <xf numFmtId="166" fontId="7" fillId="0" borderId="39" xfId="0" applyNumberFormat="1" applyFont="1" applyBorder="1" applyAlignment="1">
      <alignment horizontal="right" vertical="center"/>
    </xf>
    <xf numFmtId="166" fontId="7" fillId="0" borderId="14" xfId="0" applyNumberFormat="1" applyFont="1" applyBorder="1" applyAlignment="1">
      <alignment horizontal="right" vertical="center"/>
    </xf>
    <xf numFmtId="166" fontId="7" fillId="0" borderId="19" xfId="0" applyNumberFormat="1" applyFont="1" applyBorder="1" applyAlignment="1">
      <alignment vertical="center"/>
    </xf>
    <xf numFmtId="166" fontId="7" fillId="0" borderId="14" xfId="0" applyNumberFormat="1" applyFont="1" applyBorder="1" applyAlignment="1">
      <alignment vertical="center"/>
    </xf>
    <xf numFmtId="166" fontId="5" fillId="0" borderId="14" xfId="0" applyNumberFormat="1" applyFont="1" applyBorder="1" applyAlignment="1">
      <alignment horizontal="right" vertical="center"/>
    </xf>
    <xf numFmtId="166" fontId="7" fillId="0" borderId="40" xfId="0" applyNumberFormat="1" applyFont="1" applyBorder="1" applyAlignment="1">
      <alignment horizontal="right" vertical="center"/>
    </xf>
    <xf numFmtId="0" fontId="9" fillId="4" borderId="22" xfId="1" applyFont="1" applyFill="1" applyBorder="1" applyAlignment="1">
      <alignment horizontal="left"/>
    </xf>
    <xf numFmtId="166" fontId="9" fillId="4" borderId="0" xfId="1" applyNumberFormat="1" applyFont="1" applyFill="1" applyBorder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/>
    </xf>
    <xf numFmtId="167" fontId="9" fillId="2" borderId="10" xfId="1" applyNumberFormat="1" applyFont="1" applyFill="1" applyBorder="1" applyAlignment="1">
      <alignment vertical="center"/>
    </xf>
    <xf numFmtId="49" fontId="7" fillId="0" borderId="32" xfId="1" applyNumberFormat="1" applyFont="1" applyFill="1" applyBorder="1" applyAlignment="1">
      <alignment horizontal="center"/>
    </xf>
    <xf numFmtId="49" fontId="7" fillId="0" borderId="26" xfId="1" applyNumberFormat="1" applyFont="1" applyFill="1" applyBorder="1" applyAlignment="1">
      <alignment horizontal="left"/>
    </xf>
    <xf numFmtId="167" fontId="7" fillId="0" borderId="34" xfId="0" applyNumberFormat="1" applyFont="1" applyFill="1" applyBorder="1" applyAlignment="1">
      <alignment horizontal="center"/>
    </xf>
    <xf numFmtId="49" fontId="7" fillId="0" borderId="16" xfId="1" applyNumberFormat="1" applyFont="1" applyFill="1" applyBorder="1" applyAlignment="1">
      <alignment horizontal="center"/>
    </xf>
    <xf numFmtId="167" fontId="7" fillId="0" borderId="31" xfId="0" applyNumberFormat="1" applyFont="1" applyFill="1" applyBorder="1" applyAlignment="1">
      <alignment horizontal="center"/>
    </xf>
    <xf numFmtId="49" fontId="5" fillId="2" borderId="20" xfId="1" applyNumberFormat="1" applyFont="1" applyFill="1" applyBorder="1" applyAlignment="1">
      <alignment horizontal="center"/>
    </xf>
    <xf numFmtId="49" fontId="5" fillId="2" borderId="21" xfId="1" applyNumberFormat="1" applyFont="1" applyFill="1" applyBorder="1" applyAlignment="1">
      <alignment horizontal="left"/>
    </xf>
    <xf numFmtId="167" fontId="5" fillId="2" borderId="30" xfId="0" applyNumberFormat="1" applyFont="1" applyFill="1" applyBorder="1" applyAlignment="1">
      <alignment horizontal="center"/>
    </xf>
    <xf numFmtId="167" fontId="11" fillId="4" borderId="6" xfId="0" applyNumberFormat="1" applyFont="1" applyFill="1" applyBorder="1" applyAlignment="1">
      <alignment horizontal="center" vertical="center" wrapText="1"/>
    </xf>
    <xf numFmtId="166" fontId="33" fillId="4" borderId="10" xfId="1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166" fontId="0" fillId="0" borderId="0" xfId="0" applyNumberFormat="1" applyBorder="1"/>
    <xf numFmtId="166" fontId="0" fillId="0" borderId="0" xfId="0" applyNumberFormat="1" applyBorder="1" applyAlignment="1">
      <alignment horizontal="center"/>
    </xf>
    <xf numFmtId="0" fontId="23" fillId="0" borderId="15" xfId="1" applyFont="1" applyFill="1" applyBorder="1" applyAlignment="1">
      <alignment horizontal="center" vertical="center" wrapText="1"/>
    </xf>
    <xf numFmtId="0" fontId="23" fillId="0" borderId="36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 wrapText="1"/>
    </xf>
    <xf numFmtId="0" fontId="25" fillId="0" borderId="39" xfId="1" applyFont="1" applyFill="1" applyBorder="1" applyAlignment="1">
      <alignment horizontal="center" vertical="center" wrapText="1"/>
    </xf>
    <xf numFmtId="49" fontId="13" fillId="0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31" fillId="0" borderId="24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4"/>
    <cellStyle name="Обычный 4" xfId="3"/>
    <cellStyle name="Финансовый 2" xfId="2"/>
    <cellStyle name="Финансовый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2400" b="1">
                <a:latin typeface="Times New Roman" panose="02020603050405020304" pitchFamily="18" charset="0"/>
                <a:cs typeface="Times New Roman" panose="02020603050405020304" pitchFamily="18" charset="0"/>
              </a:rPr>
              <a:t>Структура</a:t>
            </a:r>
            <a:r>
              <a:rPr lang="ru-RU" sz="24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доходов </a:t>
            </a:r>
          </a:p>
          <a:p>
            <a:pPr>
              <a:defRPr sz="24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24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бюджета села на 2025 год</a:t>
            </a:r>
            <a:endParaRPr lang="ru-RU" sz="24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1.3217676925630794E-2"/>
          <c:y val="2.38295834911183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5626546507228873E-3"/>
          <c:y val="0.26049994499190593"/>
          <c:w val="0.91537837391030608"/>
          <c:h val="0.5091655131010325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4F4-45FB-B4E4-4E564D4600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4F4-45FB-B4E4-4E564D4600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4F4-45FB-B4E4-4E564D4600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4F4-45FB-B4E4-4E564D4600F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4F4-45FB-B4E4-4E564D4600F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4F4-45FB-B4E4-4E564D4600F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4F4-45FB-B4E4-4E564D4600F1}"/>
              </c:ext>
            </c:extLst>
          </c:dPt>
          <c:dLbls>
            <c:dLbl>
              <c:idx val="0"/>
              <c:layout>
                <c:manualLayout>
                  <c:x val="-0.12400561699231247"/>
                  <c:y val="-3.87657512960133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4F4-45FB-B4E4-4E564D4600F1}"/>
                </c:ext>
              </c:extLst>
            </c:dLbl>
            <c:dLbl>
              <c:idx val="1"/>
              <c:layout>
                <c:manualLayout>
                  <c:x val="-9.23782919951356E-2"/>
                  <c:y val="-0.106823015282293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4F4-45FB-B4E4-4E564D4600F1}"/>
                </c:ext>
              </c:extLst>
            </c:dLbl>
            <c:dLbl>
              <c:idx val="2"/>
              <c:layout>
                <c:manualLayout>
                  <c:x val="6.6680578184900613E-2"/>
                  <c:y val="-0.14457511219057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4F4-45FB-B4E4-4E564D4600F1}"/>
                </c:ext>
              </c:extLst>
            </c:dLbl>
            <c:dLbl>
              <c:idx val="3"/>
              <c:layout>
                <c:manualLayout>
                  <c:x val="7.3978270971743712E-2"/>
                  <c:y val="-8.0720979529300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4F4-45FB-B4E4-4E564D4600F1}"/>
                </c:ext>
              </c:extLst>
            </c:dLbl>
            <c:dLbl>
              <c:idx val="4"/>
              <c:layout>
                <c:manualLayout>
                  <c:x val="4.3312740123299068E-2"/>
                  <c:y val="1.535628941904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4F4-45FB-B4E4-4E564D4600F1}"/>
                </c:ext>
              </c:extLst>
            </c:dLbl>
            <c:dLbl>
              <c:idx val="5"/>
              <c:layout>
                <c:manualLayout>
                  <c:x val="6.1240255215648361E-2"/>
                  <c:y val="8.1609102344793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4F4-45FB-B4E4-4E564D4600F1}"/>
                </c:ext>
              </c:extLst>
            </c:dLbl>
            <c:numFmt formatCode="General" sourceLinked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[1]доходы!$B$5:$B$11</c:f>
              <c:strCache>
                <c:ptCount val="7"/>
                <c:pt idx="0">
                  <c:v>Налоги на доходы</c:v>
                </c:pt>
                <c:pt idx="1">
                  <c:v>Налоги на недвижимое имущество</c:v>
                </c:pt>
                <c:pt idx="2">
                  <c:v>Налоги и сборы на товары и услуги</c:v>
                </c:pt>
                <c:pt idx="3">
                  <c:v>Доходы от собственности</c:v>
                </c:pt>
                <c:pt idx="4">
                  <c:v>Доходы от продажи товаров и услуг</c:v>
                </c:pt>
                <c:pt idx="5">
                  <c:v>Прочие доходы </c:v>
                </c:pt>
                <c:pt idx="6">
                  <c:v>ТРАНСФЕРТЫ</c:v>
                </c:pt>
              </c:strCache>
            </c:strRef>
          </c:cat>
          <c:val>
            <c:numRef>
              <c:f>[1]доходы!$C$5:$C$11</c:f>
              <c:numCache>
                <c:formatCode>General</c:formatCode>
                <c:ptCount val="7"/>
                <c:pt idx="0">
                  <c:v>2200</c:v>
                </c:pt>
                <c:pt idx="1">
                  <c:v>682</c:v>
                </c:pt>
                <c:pt idx="2">
                  <c:v>665.3</c:v>
                </c:pt>
                <c:pt idx="3">
                  <c:v>390</c:v>
                </c:pt>
                <c:pt idx="4">
                  <c:v>193.7</c:v>
                </c:pt>
                <c:pt idx="5">
                  <c:v>36</c:v>
                </c:pt>
                <c:pt idx="6">
                  <c:v>14245.25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F4-45FB-B4E4-4E564D4600F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6.8161808345616123E-2"/>
          <c:y val="0.76545376062396742"/>
          <c:w val="0.77619081702262971"/>
          <c:h val="0.234546239376032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Структура расходов бюджета села на 2025 год</a:t>
            </a:r>
          </a:p>
        </c:rich>
      </c:tx>
      <c:layout>
        <c:manualLayout>
          <c:xMode val="edge"/>
          <c:yMode val="edge"/>
          <c:x val="0.25720142701637572"/>
          <c:y val="1.3039935916073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4CE-4B85-A214-6CFD85137D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4CE-4B85-A214-6CFD85137D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4CE-4B85-A214-6CFD85137D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4CE-4B85-A214-6CFD85137D0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4CE-4B85-A214-6CFD85137D0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4CE-4B85-A214-6CFD85137D0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14CE-4B85-A214-6CFD85137D07}"/>
              </c:ext>
            </c:extLst>
          </c:dPt>
          <c:dLbls>
            <c:dLbl>
              <c:idx val="0"/>
              <c:layout>
                <c:manualLayout>
                  <c:x val="-4.0363269424823411E-3"/>
                  <c:y val="-1.31040142307531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4CE-4B85-A214-6CFD85137D07}"/>
                </c:ext>
              </c:extLst>
            </c:dLbl>
            <c:dLbl>
              <c:idx val="1"/>
              <c:layout>
                <c:manualLayout>
                  <c:x val="5.3817692566431215E-3"/>
                  <c:y val="1.52880166025452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4CE-4B85-A214-6CFD85137D07}"/>
                </c:ext>
              </c:extLst>
            </c:dLbl>
            <c:dLbl>
              <c:idx val="2"/>
              <c:layout>
                <c:manualLayout>
                  <c:x val="2.4116894570822441E-2"/>
                  <c:y val="5.11343460788724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4CE-4B85-A214-6CFD85137D07}"/>
                </c:ext>
              </c:extLst>
            </c:dLbl>
            <c:dLbl>
              <c:idx val="5"/>
              <c:layout>
                <c:manualLayout>
                  <c:x val="1.6145307769929364E-2"/>
                  <c:y val="3.6946485095541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4CE-4B85-A214-6CFD85137D07}"/>
                </c:ext>
              </c:extLst>
            </c:dLbl>
            <c:dLbl>
              <c:idx val="6"/>
              <c:layout>
                <c:manualLayout>
                  <c:x val="-1.3454423141607804E-3"/>
                  <c:y val="-1.96560213461296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4CE-4B85-A214-6CFD85137D07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  <c15:layout/>
              </c:ext>
            </c:extLst>
          </c:dLbls>
          <c:cat>
            <c:strRef>
              <c:f>[1]расходы!$E$7:$E$13</c:f>
              <c:strCache>
                <c:ptCount val="7"/>
                <c:pt idx="0">
                  <c:v>Государственные услуги общего назначения</c:v>
                </c:pt>
                <c:pt idx="1">
                  <c:v>Национальная безопасность </c:v>
                </c:pt>
                <c:pt idx="2">
                  <c:v>Дорожный Фонд</c:v>
                </c:pt>
                <c:pt idx="3">
                  <c:v>Жилищно-коммунальное хозяйство</c:v>
                </c:pt>
                <c:pt idx="4">
                  <c:v>Культура, спорт, молодежь</c:v>
                </c:pt>
                <c:pt idx="5">
                  <c:v>Образование</c:v>
                </c:pt>
                <c:pt idx="6">
                  <c:v>Социальная защита</c:v>
                </c:pt>
              </c:strCache>
            </c:strRef>
          </c:cat>
          <c:val>
            <c:numRef>
              <c:f>[1]расходы!$F$7:$F$13</c:f>
              <c:numCache>
                <c:formatCode>General</c:formatCode>
                <c:ptCount val="7"/>
                <c:pt idx="0">
                  <c:v>2204.3000000000002</c:v>
                </c:pt>
                <c:pt idx="1">
                  <c:v>222.8</c:v>
                </c:pt>
                <c:pt idx="2">
                  <c:v>1854.9</c:v>
                </c:pt>
                <c:pt idx="3">
                  <c:v>1068.2</c:v>
                </c:pt>
                <c:pt idx="4">
                  <c:v>1422.3</c:v>
                </c:pt>
                <c:pt idx="5">
                  <c:v>11411</c:v>
                </c:pt>
                <c:pt idx="6">
                  <c:v>228.8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CE-4B85-A214-6CFD85137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184172941378084"/>
          <c:y val="0.18162569178731616"/>
          <c:w val="0.18472094653089827"/>
          <c:h val="0.7063403983162824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238126</xdr:colOff>
      <xdr:row>0</xdr:row>
      <xdr:rowOff>123825</xdr:rowOff>
    </xdr:from>
    <xdr:to>
      <xdr:col>21</xdr:col>
      <xdr:colOff>304800</xdr:colOff>
      <xdr:row>25</xdr:row>
      <xdr:rowOff>123824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123826</xdr:colOff>
      <xdr:row>2</xdr:row>
      <xdr:rowOff>95251</xdr:rowOff>
    </xdr:from>
    <xdr:to>
      <xdr:col>27</xdr:col>
      <xdr:colOff>561976</xdr:colOff>
      <xdr:row>18</xdr:row>
      <xdr:rowOff>119062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3;&#1086;&#1074;&#1072;&#1103;%20&#1087;&#1072;&#1087;&#1082;&#1072;\&#1076;&#1080;&#1072;&#1075;&#1088;&#1072;&#1084;&#1084;&#1099;%202021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ы"/>
      <sheetName val="расходы"/>
    </sheetNames>
    <sheetDataSet>
      <sheetData sheetId="0">
        <row r="5">
          <cell r="B5" t="str">
            <v>Налоги на доходы</v>
          </cell>
          <cell r="C5">
            <v>2200</v>
          </cell>
        </row>
        <row r="6">
          <cell r="B6" t="str">
            <v>Налоги на недвижимое имущество</v>
          </cell>
          <cell r="C6">
            <v>682</v>
          </cell>
        </row>
        <row r="7">
          <cell r="B7" t="str">
            <v>Налоги и сборы на товары и услуги</v>
          </cell>
          <cell r="C7">
            <v>665.3</v>
          </cell>
        </row>
        <row r="8">
          <cell r="B8" t="str">
            <v>Доходы от собственности</v>
          </cell>
          <cell r="C8">
            <v>390</v>
          </cell>
        </row>
        <row r="9">
          <cell r="B9" t="str">
            <v>Доходы от продажи товаров и услуг</v>
          </cell>
          <cell r="C9">
            <v>193.7</v>
          </cell>
        </row>
        <row r="10">
          <cell r="B10" t="str">
            <v xml:space="preserve">Прочие доходы </v>
          </cell>
          <cell r="C10">
            <v>36</v>
          </cell>
        </row>
        <row r="11">
          <cell r="B11" t="str">
            <v>ТРАНСФЕРТЫ</v>
          </cell>
          <cell r="C11">
            <v>14245.25</v>
          </cell>
        </row>
      </sheetData>
      <sheetData sheetId="1">
        <row r="7">
          <cell r="E7" t="str">
            <v>Государственные услуги общего назначения</v>
          </cell>
          <cell r="F7">
            <v>2204.3000000000002</v>
          </cell>
        </row>
        <row r="8">
          <cell r="E8" t="str">
            <v xml:space="preserve">Национальная безопасность </v>
          </cell>
          <cell r="F8">
            <v>222.8</v>
          </cell>
        </row>
        <row r="9">
          <cell r="E9" t="str">
            <v>Дорожный Фонд</v>
          </cell>
          <cell r="F9">
            <v>1854.9</v>
          </cell>
        </row>
        <row r="10">
          <cell r="E10" t="str">
            <v>Жилищно-коммунальное хозяйство</v>
          </cell>
          <cell r="F10">
            <v>1068.2</v>
          </cell>
        </row>
        <row r="11">
          <cell r="E11" t="str">
            <v>Культура, спорт, молодежь</v>
          </cell>
          <cell r="F11">
            <v>1422.3</v>
          </cell>
        </row>
        <row r="12">
          <cell r="E12" t="str">
            <v>Образование</v>
          </cell>
          <cell r="F12">
            <v>11411</v>
          </cell>
        </row>
        <row r="13">
          <cell r="E13" t="str">
            <v>Социальная защита</v>
          </cell>
          <cell r="F13">
            <v>228.8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35" zoomScaleNormal="100" workbookViewId="0">
      <selection activeCell="B49" sqref="B49"/>
    </sheetView>
  </sheetViews>
  <sheetFormatPr defaultRowHeight="15"/>
  <cols>
    <col min="1" max="1" width="9.7109375" style="1" customWidth="1"/>
    <col min="2" max="2" width="74.42578125" style="1" customWidth="1"/>
    <col min="3" max="3" width="11.28515625" style="1" customWidth="1"/>
    <col min="4" max="4" width="11.28515625" style="50" customWidth="1"/>
    <col min="5" max="16384" width="9.140625" style="1"/>
  </cols>
  <sheetData>
    <row r="1" spans="1:4" ht="16.5" customHeight="1">
      <c r="B1" s="3" t="s">
        <v>211</v>
      </c>
      <c r="C1" s="3"/>
      <c r="D1" s="45"/>
    </row>
    <row r="2" spans="1:4" ht="11.25" customHeight="1" thickBot="1">
      <c r="B2" s="3"/>
      <c r="C2" s="43" t="s">
        <v>178</v>
      </c>
      <c r="D2" s="43"/>
    </row>
    <row r="3" spans="1:4" ht="11.25" customHeight="1">
      <c r="A3" s="146" t="s">
        <v>7</v>
      </c>
      <c r="B3" s="148" t="s">
        <v>0</v>
      </c>
      <c r="C3" s="150" t="s">
        <v>181</v>
      </c>
      <c r="D3" s="46"/>
    </row>
    <row r="4" spans="1:4" ht="12" customHeight="1" thickBot="1">
      <c r="A4" s="147"/>
      <c r="B4" s="149"/>
      <c r="C4" s="151"/>
      <c r="D4" s="46"/>
    </row>
    <row r="5" spans="1:4" ht="15.95" customHeight="1" thickBot="1">
      <c r="A5" s="99">
        <v>111</v>
      </c>
      <c r="B5" s="129" t="s">
        <v>1</v>
      </c>
      <c r="C5" s="142">
        <f>C6+C7</f>
        <v>3855</v>
      </c>
      <c r="D5" s="130"/>
    </row>
    <row r="6" spans="1:4" ht="15.95" customHeight="1">
      <c r="A6" s="98">
        <v>111110</v>
      </c>
      <c r="B6" s="107" t="s">
        <v>137</v>
      </c>
      <c r="C6" s="122">
        <v>3600</v>
      </c>
      <c r="D6" s="47"/>
    </row>
    <row r="7" spans="1:4" ht="15.95" customHeight="1" thickBot="1">
      <c r="A7" s="100">
        <v>111121</v>
      </c>
      <c r="B7" s="108" t="s">
        <v>138</v>
      </c>
      <c r="C7" s="123">
        <v>255</v>
      </c>
      <c r="D7" s="47"/>
    </row>
    <row r="8" spans="1:4" ht="15.95" customHeight="1" thickBot="1">
      <c r="A8" s="101">
        <v>113</v>
      </c>
      <c r="B8" s="109" t="s">
        <v>139</v>
      </c>
      <c r="C8" s="131">
        <f>SUM(C9:C14)</f>
        <v>690</v>
      </c>
      <c r="D8" s="48"/>
    </row>
    <row r="9" spans="1:4" ht="24" customHeight="1">
      <c r="A9" s="98">
        <v>113161</v>
      </c>
      <c r="B9" s="110" t="s">
        <v>140</v>
      </c>
      <c r="C9" s="122">
        <v>500</v>
      </c>
      <c r="D9" s="47"/>
    </row>
    <row r="10" spans="1:4" ht="15.95" customHeight="1">
      <c r="A10" s="95">
        <v>113171</v>
      </c>
      <c r="B10" s="111" t="s">
        <v>141</v>
      </c>
      <c r="C10" s="124">
        <v>80</v>
      </c>
      <c r="D10" s="47"/>
    </row>
    <row r="11" spans="1:4" ht="15.95" customHeight="1">
      <c r="A11" s="95">
        <v>113210</v>
      </c>
      <c r="B11" s="111" t="s">
        <v>4</v>
      </c>
      <c r="C11" s="124">
        <v>15</v>
      </c>
      <c r="D11" s="47"/>
    </row>
    <row r="12" spans="1:4" ht="15.95" customHeight="1">
      <c r="A12" s="95">
        <v>113220</v>
      </c>
      <c r="B12" s="111" t="s">
        <v>142</v>
      </c>
      <c r="C12" s="124">
        <v>55</v>
      </c>
      <c r="D12" s="47"/>
    </row>
    <row r="13" spans="1:4" ht="38.25" customHeight="1">
      <c r="A13" s="95">
        <v>113230</v>
      </c>
      <c r="B13" s="112" t="s">
        <v>143</v>
      </c>
      <c r="C13" s="124">
        <v>25</v>
      </c>
      <c r="D13" s="47"/>
    </row>
    <row r="14" spans="1:4" ht="25.5" customHeight="1" thickBot="1">
      <c r="A14" s="100">
        <v>113240</v>
      </c>
      <c r="B14" s="113" t="s">
        <v>144</v>
      </c>
      <c r="C14" s="123">
        <v>15</v>
      </c>
      <c r="D14" s="47"/>
    </row>
    <row r="15" spans="1:4" ht="15.95" customHeight="1" thickBot="1">
      <c r="A15" s="101">
        <v>114</v>
      </c>
      <c r="B15" s="114" t="s">
        <v>145</v>
      </c>
      <c r="C15" s="131">
        <f>SUM(C16:C21)</f>
        <v>670.5</v>
      </c>
      <c r="D15" s="48"/>
    </row>
    <row r="16" spans="1:4" ht="15.95" customHeight="1">
      <c r="A16" s="98">
        <v>114411</v>
      </c>
      <c r="B16" s="107" t="s">
        <v>92</v>
      </c>
      <c r="C16" s="122"/>
      <c r="D16" s="47"/>
    </row>
    <row r="17" spans="1:4" ht="15.95" customHeight="1">
      <c r="A17" s="95">
        <v>114412</v>
      </c>
      <c r="B17" s="115" t="s">
        <v>94</v>
      </c>
      <c r="C17" s="124">
        <v>30</v>
      </c>
      <c r="D17" s="47"/>
    </row>
    <row r="18" spans="1:4" ht="15.95" customHeight="1">
      <c r="A18" s="95">
        <v>114415</v>
      </c>
      <c r="B18" s="115" t="s">
        <v>5</v>
      </c>
      <c r="C18" s="124">
        <v>0.5</v>
      </c>
      <c r="D18" s="47"/>
    </row>
    <row r="19" spans="1:4" ht="15.95" customHeight="1">
      <c r="A19" s="95">
        <v>114418</v>
      </c>
      <c r="B19" s="115" t="s">
        <v>3</v>
      </c>
      <c r="C19" s="124">
        <v>220</v>
      </c>
      <c r="D19" s="47"/>
    </row>
    <row r="20" spans="1:4" ht="15.95" customHeight="1">
      <c r="A20" s="95">
        <v>114426</v>
      </c>
      <c r="B20" s="115" t="s">
        <v>93</v>
      </c>
      <c r="C20" s="124">
        <v>400</v>
      </c>
      <c r="D20" s="47"/>
    </row>
    <row r="21" spans="1:4" ht="15.95" customHeight="1" thickBot="1">
      <c r="A21" s="100">
        <v>114522</v>
      </c>
      <c r="B21" s="116" t="s">
        <v>146</v>
      </c>
      <c r="C21" s="123">
        <v>20</v>
      </c>
      <c r="D21" s="47"/>
    </row>
    <row r="22" spans="1:4" ht="15.95" customHeight="1" thickBot="1">
      <c r="A22" s="101">
        <v>141</v>
      </c>
      <c r="B22" s="114" t="s">
        <v>147</v>
      </c>
      <c r="C22" s="131">
        <f>SUM(C23:C24)</f>
        <v>703</v>
      </c>
      <c r="D22" s="48"/>
    </row>
    <row r="23" spans="1:4" ht="24.75" customHeight="1">
      <c r="A23" s="98">
        <v>141522</v>
      </c>
      <c r="B23" s="107" t="s">
        <v>148</v>
      </c>
      <c r="C23" s="122">
        <v>690</v>
      </c>
      <c r="D23" s="47"/>
    </row>
    <row r="24" spans="1:4" ht="24.75" customHeight="1" thickBot="1">
      <c r="A24" s="100">
        <v>141533</v>
      </c>
      <c r="B24" s="108" t="s">
        <v>149</v>
      </c>
      <c r="C24" s="123">
        <v>13</v>
      </c>
      <c r="D24" s="47"/>
    </row>
    <row r="25" spans="1:4" ht="16.7" customHeight="1" thickBot="1">
      <c r="A25" s="101">
        <v>142</v>
      </c>
      <c r="B25" s="114" t="s">
        <v>150</v>
      </c>
      <c r="C25" s="131">
        <f>SUM(C26:C29)</f>
        <v>317</v>
      </c>
      <c r="D25" s="48"/>
    </row>
    <row r="26" spans="1:4" ht="24.75" customHeight="1">
      <c r="A26" s="98">
        <v>142215</v>
      </c>
      <c r="B26" s="107" t="s">
        <v>151</v>
      </c>
      <c r="C26" s="125"/>
      <c r="D26" s="49"/>
    </row>
    <row r="27" spans="1:4" ht="24" customHeight="1">
      <c r="A27" s="95">
        <v>142252</v>
      </c>
      <c r="B27" s="115" t="s">
        <v>152</v>
      </c>
      <c r="C27" s="126">
        <v>17</v>
      </c>
      <c r="D27" s="49"/>
    </row>
    <row r="28" spans="1:4" ht="15.95" customHeight="1">
      <c r="A28" s="95">
        <v>142310</v>
      </c>
      <c r="B28" s="115" t="s">
        <v>153</v>
      </c>
      <c r="C28" s="124">
        <v>270</v>
      </c>
      <c r="D28" s="47"/>
    </row>
    <row r="29" spans="1:4" ht="15.95" customHeight="1" thickBot="1">
      <c r="A29" s="95">
        <v>142320</v>
      </c>
      <c r="B29" s="117" t="s">
        <v>202</v>
      </c>
      <c r="C29" s="124">
        <v>30</v>
      </c>
      <c r="D29" s="47"/>
    </row>
    <row r="30" spans="1:4" ht="15.95" hidden="1" customHeight="1" thickBot="1">
      <c r="A30" s="96">
        <v>143</v>
      </c>
      <c r="B30" s="118" t="s">
        <v>154</v>
      </c>
      <c r="C30" s="127">
        <f>C31</f>
        <v>0</v>
      </c>
      <c r="D30" s="48"/>
    </row>
    <row r="31" spans="1:4" ht="15.95" hidden="1" customHeight="1" thickBot="1">
      <c r="A31" s="100">
        <v>143130</v>
      </c>
      <c r="B31" s="108" t="s">
        <v>155</v>
      </c>
      <c r="C31" s="123"/>
      <c r="D31" s="47"/>
    </row>
    <row r="32" spans="1:4" ht="15.95" customHeight="1" thickBot="1">
      <c r="A32" s="101">
        <v>144</v>
      </c>
      <c r="B32" s="114" t="s">
        <v>156</v>
      </c>
      <c r="C32" s="131">
        <f>C33</f>
        <v>1</v>
      </c>
      <c r="D32" s="48"/>
    </row>
    <row r="33" spans="1:4" ht="26.25" thickBot="1">
      <c r="A33" s="102">
        <v>144113</v>
      </c>
      <c r="B33" s="119" t="s">
        <v>157</v>
      </c>
      <c r="C33" s="128">
        <v>1</v>
      </c>
      <c r="D33" s="47"/>
    </row>
    <row r="34" spans="1:4" ht="15.95" customHeight="1" thickBot="1">
      <c r="A34" s="101">
        <v>145</v>
      </c>
      <c r="B34" s="114" t="s">
        <v>158</v>
      </c>
      <c r="C34" s="131">
        <f>SUM(C35:C36)</f>
        <v>52</v>
      </c>
      <c r="D34" s="48"/>
    </row>
    <row r="35" spans="1:4" ht="15.95" customHeight="1">
      <c r="A35" s="98">
        <v>145142</v>
      </c>
      <c r="B35" s="107" t="s">
        <v>159</v>
      </c>
      <c r="C35" s="122">
        <v>40</v>
      </c>
      <c r="D35" s="47"/>
    </row>
    <row r="36" spans="1:4" ht="15.95" customHeight="1" thickBot="1">
      <c r="A36" s="100">
        <v>145161</v>
      </c>
      <c r="B36" s="120" t="s">
        <v>201</v>
      </c>
      <c r="C36" s="123">
        <v>12</v>
      </c>
      <c r="D36" s="47"/>
    </row>
    <row r="37" spans="1:4" ht="16.5" thickBot="1">
      <c r="A37" s="103"/>
      <c r="B37" s="121" t="s">
        <v>160</v>
      </c>
      <c r="C37" s="131">
        <f>C5+C8+C15+C22+C25+C30+C32+C34</f>
        <v>6288.5</v>
      </c>
      <c r="D37" s="48"/>
    </row>
    <row r="38" spans="1:4" ht="26.25" thickBot="1">
      <c r="A38" s="101">
        <v>193</v>
      </c>
      <c r="B38" s="114" t="s">
        <v>161</v>
      </c>
      <c r="C38" s="131">
        <f>SUM(C39:C45)</f>
        <v>18064.7</v>
      </c>
      <c r="D38" s="48"/>
    </row>
    <row r="39" spans="1:4" ht="38.25">
      <c r="A39" s="104">
        <v>193111</v>
      </c>
      <c r="B39" s="107" t="s">
        <v>203</v>
      </c>
      <c r="C39" s="122">
        <v>105</v>
      </c>
      <c r="D39" s="47"/>
    </row>
    <row r="40" spans="1:4" ht="38.25">
      <c r="A40" s="97">
        <v>193111</v>
      </c>
      <c r="B40" s="115" t="s">
        <v>162</v>
      </c>
      <c r="C40" s="124">
        <v>153.80000000000001</v>
      </c>
      <c r="D40" s="47"/>
    </row>
    <row r="41" spans="1:4" ht="38.25">
      <c r="A41" s="97">
        <v>193111</v>
      </c>
      <c r="B41" s="115" t="s">
        <v>163</v>
      </c>
      <c r="C41" s="124">
        <v>621.1</v>
      </c>
      <c r="D41" s="47"/>
    </row>
    <row r="42" spans="1:4" ht="51">
      <c r="A42" s="97">
        <v>193112</v>
      </c>
      <c r="B42" s="115" t="s">
        <v>164</v>
      </c>
      <c r="C42" s="124">
        <v>12661.6</v>
      </c>
      <c r="D42" s="47"/>
    </row>
    <row r="43" spans="1:4" ht="51">
      <c r="A43" s="97">
        <v>193112</v>
      </c>
      <c r="B43" s="115" t="s">
        <v>165</v>
      </c>
      <c r="C43" s="124">
        <v>961.9</v>
      </c>
      <c r="D43" s="47"/>
    </row>
    <row r="44" spans="1:4" ht="25.5">
      <c r="A44" s="97">
        <v>193131</v>
      </c>
      <c r="B44" s="115" t="s">
        <v>167</v>
      </c>
      <c r="C44" s="124">
        <v>1532.6</v>
      </c>
      <c r="D44" s="47"/>
    </row>
    <row r="45" spans="1:4" ht="16.5" thickBot="1">
      <c r="A45" s="97">
        <v>193116</v>
      </c>
      <c r="B45" s="112" t="s">
        <v>166</v>
      </c>
      <c r="C45" s="124">
        <v>2028.7</v>
      </c>
      <c r="D45" s="47"/>
    </row>
    <row r="46" spans="1:4" ht="25.5" customHeight="1" thickBot="1">
      <c r="A46" s="105"/>
      <c r="B46" s="106" t="s">
        <v>6</v>
      </c>
      <c r="C46" s="132">
        <f>C38+C37</f>
        <v>24353.200000000001</v>
      </c>
      <c r="D46" s="47"/>
    </row>
    <row r="48" spans="1:4">
      <c r="B48" s="4" t="s">
        <v>95</v>
      </c>
      <c r="C48" s="4"/>
      <c r="D48" s="4"/>
    </row>
  </sheetData>
  <mergeCells count="3">
    <mergeCell ref="A3:A4"/>
    <mergeCell ref="B3:B4"/>
    <mergeCell ref="C3:C4"/>
  </mergeCells>
  <pageMargins left="0.98425196850393704" right="0" top="0" bottom="0" header="0" footer="0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2"/>
  <sheetViews>
    <sheetView workbookViewId="0">
      <selection sqref="A1:A1048576"/>
    </sheetView>
  </sheetViews>
  <sheetFormatPr defaultRowHeight="15"/>
  <cols>
    <col min="1" max="1" width="9.140625" style="1"/>
    <col min="2" max="2" width="52.42578125" style="1" customWidth="1"/>
    <col min="3" max="3" width="16.5703125" style="1" customWidth="1"/>
    <col min="4" max="8" width="9.140625" style="1"/>
    <col min="9" max="9" width="9.140625" style="1" customWidth="1"/>
    <col min="10" max="22" width="9.140625" style="1"/>
  </cols>
  <sheetData>
    <row r="2" spans="1:8" ht="18.75">
      <c r="B2" s="61" t="s">
        <v>184</v>
      </c>
    </row>
    <row r="3" spans="1:8" ht="19.5" thickBot="1">
      <c r="B3" s="62" t="s">
        <v>209</v>
      </c>
    </row>
    <row r="4" spans="1:8" ht="38.25">
      <c r="A4" s="63" t="s">
        <v>7</v>
      </c>
      <c r="B4" s="64" t="s">
        <v>12</v>
      </c>
      <c r="C4" s="65" t="s">
        <v>185</v>
      </c>
      <c r="D4" s="66" t="s">
        <v>186</v>
      </c>
      <c r="E4" s="143"/>
      <c r="F4" s="143"/>
      <c r="G4" s="143"/>
      <c r="H4" s="143"/>
    </row>
    <row r="5" spans="1:8" ht="24" customHeight="1">
      <c r="A5" s="2">
        <v>111</v>
      </c>
      <c r="B5" s="67" t="s">
        <v>1</v>
      </c>
      <c r="C5" s="68">
        <v>3855</v>
      </c>
      <c r="D5" s="69">
        <f>C5/C12*100</f>
        <v>15.829541908250249</v>
      </c>
      <c r="E5" s="144"/>
      <c r="F5" s="144"/>
      <c r="G5" s="144"/>
      <c r="H5" s="144"/>
    </row>
    <row r="6" spans="1:8" ht="24" customHeight="1">
      <c r="A6" s="2">
        <v>113</v>
      </c>
      <c r="B6" s="67" t="s">
        <v>187</v>
      </c>
      <c r="C6" s="68">
        <v>690</v>
      </c>
      <c r="D6" s="69">
        <f>C6/C12*100</f>
        <v>2.8333032209319513</v>
      </c>
      <c r="E6" s="144"/>
      <c r="F6" s="144"/>
      <c r="G6" s="144"/>
      <c r="H6" s="144"/>
    </row>
    <row r="7" spans="1:8" ht="24" customHeight="1">
      <c r="A7" s="2">
        <v>114</v>
      </c>
      <c r="B7" s="67" t="s">
        <v>188</v>
      </c>
      <c r="C7" s="68">
        <v>670.5</v>
      </c>
      <c r="D7" s="69">
        <f>C7/C12*100</f>
        <v>2.7532316081664834</v>
      </c>
      <c r="E7" s="144"/>
      <c r="F7" s="144"/>
      <c r="G7" s="144"/>
      <c r="H7" s="144"/>
    </row>
    <row r="8" spans="1:8" ht="24" customHeight="1">
      <c r="A8" s="2">
        <v>141</v>
      </c>
      <c r="B8" s="70" t="s">
        <v>189</v>
      </c>
      <c r="C8" s="68">
        <v>720</v>
      </c>
      <c r="D8" s="69">
        <f>C8/C12*100</f>
        <v>2.9564903174942101</v>
      </c>
      <c r="E8" s="144"/>
      <c r="F8" s="144"/>
      <c r="G8" s="144"/>
      <c r="H8" s="144"/>
    </row>
    <row r="9" spans="1:8" ht="24" customHeight="1">
      <c r="A9" s="2">
        <v>142</v>
      </c>
      <c r="B9" s="70" t="s">
        <v>190</v>
      </c>
      <c r="C9" s="68">
        <v>300</v>
      </c>
      <c r="D9" s="69">
        <f>C9/C12*100</f>
        <v>1.2318709656225877</v>
      </c>
      <c r="E9" s="144"/>
      <c r="F9" s="144"/>
      <c r="G9" s="144"/>
      <c r="H9" s="144"/>
    </row>
    <row r="10" spans="1:8" ht="24" customHeight="1">
      <c r="A10" s="2">
        <v>145</v>
      </c>
      <c r="B10" s="70" t="s">
        <v>191</v>
      </c>
      <c r="C10" s="68">
        <v>53</v>
      </c>
      <c r="D10" s="69">
        <f>C10/C12*100</f>
        <v>0.21763053725999049</v>
      </c>
      <c r="E10" s="144"/>
      <c r="F10" s="144"/>
      <c r="G10" s="144"/>
      <c r="H10" s="144"/>
    </row>
    <row r="11" spans="1:8" ht="24" customHeight="1" thickBot="1">
      <c r="A11" s="71">
        <v>193</v>
      </c>
      <c r="B11" s="72" t="s">
        <v>192</v>
      </c>
      <c r="C11" s="73">
        <v>18064.7</v>
      </c>
      <c r="D11" s="74">
        <f>C11/C12*100</f>
        <v>74.177931442274527</v>
      </c>
      <c r="E11" s="144"/>
      <c r="F11" s="144"/>
      <c r="G11" s="144"/>
      <c r="H11" s="144"/>
    </row>
    <row r="12" spans="1:8" ht="24" customHeight="1" thickBot="1">
      <c r="A12" s="75"/>
      <c r="B12" s="76" t="s">
        <v>193</v>
      </c>
      <c r="C12" s="77">
        <f>SUM(C5:C11)</f>
        <v>24353.200000000001</v>
      </c>
      <c r="D12" s="78">
        <f>SUM(D5:D11)</f>
        <v>100</v>
      </c>
      <c r="E12" s="144"/>
      <c r="F12" s="144"/>
      <c r="G12" s="144"/>
      <c r="H12" s="144"/>
    </row>
  </sheetData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19" zoomScaleNormal="100" workbookViewId="0">
      <selection activeCell="C40" sqref="A1:C40"/>
    </sheetView>
  </sheetViews>
  <sheetFormatPr defaultRowHeight="15"/>
  <cols>
    <col min="1" max="1" width="13.7109375" style="1" customWidth="1"/>
    <col min="2" max="2" width="54.5703125" style="1" customWidth="1"/>
    <col min="3" max="3" width="17.42578125" style="1" customWidth="1"/>
    <col min="4" max="16384" width="9.140625" style="1"/>
  </cols>
  <sheetData>
    <row r="1" spans="1:3" ht="15" customHeight="1">
      <c r="A1" s="18"/>
      <c r="B1" s="18"/>
      <c r="C1" s="18"/>
    </row>
    <row r="2" spans="1:3" ht="15" customHeight="1">
      <c r="A2" s="18"/>
      <c r="B2" s="152" t="s">
        <v>212</v>
      </c>
      <c r="C2" s="152"/>
    </row>
    <row r="3" spans="1:3" ht="15" customHeight="1" thickBot="1">
      <c r="A3" s="18"/>
      <c r="B3" s="18"/>
      <c r="C3" s="18"/>
    </row>
    <row r="4" spans="1:3" ht="28.5" customHeight="1">
      <c r="A4" s="20" t="s">
        <v>129</v>
      </c>
      <c r="B4" s="21" t="s">
        <v>90</v>
      </c>
      <c r="C4" s="28" t="s">
        <v>183</v>
      </c>
    </row>
    <row r="5" spans="1:3" s="32" customFormat="1" ht="15.75">
      <c r="A5" s="33">
        <v>211180</v>
      </c>
      <c r="B5" s="34" t="s">
        <v>55</v>
      </c>
      <c r="C5" s="35">
        <v>13516.8</v>
      </c>
    </row>
    <row r="6" spans="1:3" ht="15.75">
      <c r="A6" s="22" t="s">
        <v>107</v>
      </c>
      <c r="B6" s="23" t="s">
        <v>108</v>
      </c>
      <c r="C6" s="29">
        <v>45</v>
      </c>
    </row>
    <row r="7" spans="1:3" ht="16.5" thickBot="1">
      <c r="A7" s="133" t="s">
        <v>56</v>
      </c>
      <c r="B7" s="134" t="s">
        <v>57</v>
      </c>
      <c r="C7" s="135">
        <v>3919.8</v>
      </c>
    </row>
    <row r="8" spans="1:3" s="17" customFormat="1" ht="16.5" thickBot="1">
      <c r="A8" s="138" t="s">
        <v>58</v>
      </c>
      <c r="B8" s="139" t="s">
        <v>59</v>
      </c>
      <c r="C8" s="140">
        <f>SUM(C5:C7)</f>
        <v>17481.599999999999</v>
      </c>
    </row>
    <row r="9" spans="1:3" ht="15.75">
      <c r="A9" s="136" t="s">
        <v>60</v>
      </c>
      <c r="B9" s="40" t="s">
        <v>61</v>
      </c>
      <c r="C9" s="137">
        <v>455.4</v>
      </c>
    </row>
    <row r="10" spans="1:3" ht="15.75">
      <c r="A10" s="22" t="s">
        <v>62</v>
      </c>
      <c r="B10" s="25" t="s">
        <v>63</v>
      </c>
      <c r="C10" s="29">
        <v>568</v>
      </c>
    </row>
    <row r="11" spans="1:3" ht="15.75">
      <c r="A11" s="22" t="s">
        <v>64</v>
      </c>
      <c r="B11" s="25" t="s">
        <v>109</v>
      </c>
      <c r="C11" s="29">
        <v>30</v>
      </c>
    </row>
    <row r="12" spans="1:3" ht="15.75">
      <c r="A12" s="22" t="s">
        <v>65</v>
      </c>
      <c r="B12" s="25" t="s">
        <v>110</v>
      </c>
      <c r="C12" s="29">
        <v>58.5</v>
      </c>
    </row>
    <row r="13" spans="1:3" ht="15.75">
      <c r="A13" s="22" t="s">
        <v>66</v>
      </c>
      <c r="B13" s="25" t="s">
        <v>111</v>
      </c>
      <c r="C13" s="29">
        <v>40</v>
      </c>
    </row>
    <row r="14" spans="1:3" ht="15.75">
      <c r="A14" s="22" t="s">
        <v>67</v>
      </c>
      <c r="B14" s="25" t="s">
        <v>112</v>
      </c>
      <c r="C14" s="29">
        <v>14.9</v>
      </c>
    </row>
    <row r="15" spans="1:3" ht="15.75">
      <c r="A15" s="22" t="s">
        <v>113</v>
      </c>
      <c r="B15" s="25" t="s">
        <v>114</v>
      </c>
      <c r="C15" s="29">
        <v>32</v>
      </c>
    </row>
    <row r="16" spans="1:3" ht="15.75">
      <c r="A16" s="22" t="s">
        <v>68</v>
      </c>
      <c r="B16" s="25" t="s">
        <v>115</v>
      </c>
      <c r="C16" s="29">
        <v>52</v>
      </c>
    </row>
    <row r="17" spans="1:3" ht="15.75">
      <c r="A17" s="22" t="s">
        <v>69</v>
      </c>
      <c r="B17" s="25" t="s">
        <v>116</v>
      </c>
      <c r="C17" s="29">
        <v>120.5</v>
      </c>
    </row>
    <row r="18" spans="1:3" ht="15.75">
      <c r="A18" s="22" t="s">
        <v>70</v>
      </c>
      <c r="B18" s="25" t="s">
        <v>117</v>
      </c>
      <c r="C18" s="29">
        <v>14.8</v>
      </c>
    </row>
    <row r="19" spans="1:3" ht="15.75">
      <c r="A19" s="22" t="s">
        <v>71</v>
      </c>
      <c r="B19" s="25" t="s">
        <v>118</v>
      </c>
      <c r="C19" s="29">
        <v>8</v>
      </c>
    </row>
    <row r="20" spans="1:3" ht="15.75">
      <c r="A20" s="22" t="s">
        <v>72</v>
      </c>
      <c r="B20" s="25" t="s">
        <v>119</v>
      </c>
      <c r="C20" s="29">
        <v>11.5</v>
      </c>
    </row>
    <row r="21" spans="1:3" ht="15.75">
      <c r="A21" s="22" t="s">
        <v>73</v>
      </c>
      <c r="B21" s="25" t="s">
        <v>120</v>
      </c>
      <c r="C21" s="29">
        <v>166</v>
      </c>
    </row>
    <row r="22" spans="1:3" ht="15.75">
      <c r="A22" s="22" t="s">
        <v>75</v>
      </c>
      <c r="B22" s="25" t="s">
        <v>122</v>
      </c>
      <c r="C22" s="29">
        <v>148</v>
      </c>
    </row>
    <row r="23" spans="1:3" ht="15.75">
      <c r="A23" s="22" t="s">
        <v>76</v>
      </c>
      <c r="B23" s="25" t="s">
        <v>123</v>
      </c>
      <c r="C23" s="29">
        <v>20</v>
      </c>
    </row>
    <row r="24" spans="1:3" ht="15.75" customHeight="1">
      <c r="A24" s="22" t="s">
        <v>124</v>
      </c>
      <c r="B24" s="25" t="s">
        <v>135</v>
      </c>
      <c r="C24" s="29">
        <v>11</v>
      </c>
    </row>
    <row r="25" spans="1:3" ht="30.75" customHeight="1">
      <c r="A25" s="22" t="s">
        <v>74</v>
      </c>
      <c r="B25" s="25" t="s">
        <v>121</v>
      </c>
      <c r="C25" s="29">
        <v>91.7</v>
      </c>
    </row>
    <row r="26" spans="1:3" ht="15.75">
      <c r="A26" s="22" t="s">
        <v>200</v>
      </c>
      <c r="B26" s="41" t="s">
        <v>213</v>
      </c>
      <c r="C26" s="36"/>
    </row>
    <row r="27" spans="1:3" ht="15.75">
      <c r="A27" s="22" t="s">
        <v>77</v>
      </c>
      <c r="B27" s="8" t="s">
        <v>179</v>
      </c>
      <c r="C27" s="36">
        <v>15</v>
      </c>
    </row>
    <row r="28" spans="1:3" s="17" customFormat="1" ht="15.75">
      <c r="A28" s="24" t="s">
        <v>78</v>
      </c>
      <c r="B28" s="42" t="s">
        <v>180</v>
      </c>
      <c r="C28" s="30">
        <f>SUM(C9:C27)</f>
        <v>1857.3000000000002</v>
      </c>
    </row>
    <row r="29" spans="1:3" ht="15.75">
      <c r="A29" s="22" t="s">
        <v>79</v>
      </c>
      <c r="B29" s="25" t="s">
        <v>204</v>
      </c>
      <c r="C29" s="29">
        <v>2028.7</v>
      </c>
    </row>
    <row r="30" spans="1:3" ht="15.75">
      <c r="A30" s="22" t="s">
        <v>80</v>
      </c>
      <c r="B30" s="25" t="s">
        <v>205</v>
      </c>
      <c r="C30" s="29">
        <v>484</v>
      </c>
    </row>
    <row r="31" spans="1:3" ht="15.75">
      <c r="A31" s="22" t="s">
        <v>81</v>
      </c>
      <c r="B31" s="25" t="s">
        <v>125</v>
      </c>
      <c r="C31" s="29">
        <v>82.2</v>
      </c>
    </row>
    <row r="32" spans="1:3" ht="15.75">
      <c r="A32" s="22" t="s">
        <v>82</v>
      </c>
      <c r="B32" s="37" t="s">
        <v>126</v>
      </c>
      <c r="C32" s="36">
        <v>2033.3</v>
      </c>
    </row>
    <row r="33" spans="1:3" ht="15.75">
      <c r="A33" s="22" t="s">
        <v>83</v>
      </c>
      <c r="B33" s="25" t="s">
        <v>206</v>
      </c>
      <c r="C33" s="29">
        <v>14</v>
      </c>
    </row>
    <row r="34" spans="1:3" ht="15.75">
      <c r="A34" s="22" t="s">
        <v>84</v>
      </c>
      <c r="B34" s="25" t="s">
        <v>127</v>
      </c>
      <c r="C34" s="29"/>
    </row>
    <row r="35" spans="1:3" ht="15.75">
      <c r="A35" s="22" t="s">
        <v>85</v>
      </c>
      <c r="B35" s="25" t="s">
        <v>131</v>
      </c>
      <c r="C35" s="29">
        <v>139.1</v>
      </c>
    </row>
    <row r="36" spans="1:3" ht="15.75">
      <c r="A36" s="22" t="s">
        <v>86</v>
      </c>
      <c r="B36" s="25" t="s">
        <v>132</v>
      </c>
      <c r="C36" s="29">
        <v>139</v>
      </c>
    </row>
    <row r="37" spans="1:3" ht="15.75">
      <c r="A37" s="22" t="s">
        <v>87</v>
      </c>
      <c r="B37" s="25" t="s">
        <v>133</v>
      </c>
      <c r="C37" s="29">
        <v>55</v>
      </c>
    </row>
    <row r="38" spans="1:3" ht="15.75">
      <c r="A38" s="22" t="s">
        <v>88</v>
      </c>
      <c r="B38" s="25" t="s">
        <v>134</v>
      </c>
      <c r="C38" s="29">
        <v>39</v>
      </c>
    </row>
    <row r="39" spans="1:3" s="17" customFormat="1" ht="31.5">
      <c r="A39" s="24" t="s">
        <v>128</v>
      </c>
      <c r="B39" s="26" t="s">
        <v>130</v>
      </c>
      <c r="C39" s="30">
        <f>SUM(C29:C38)</f>
        <v>5014.3</v>
      </c>
    </row>
    <row r="40" spans="1:3" s="17" customFormat="1" ht="24" customHeight="1" thickBot="1">
      <c r="A40" s="27"/>
      <c r="B40" s="19" t="s">
        <v>89</v>
      </c>
      <c r="C40" s="31">
        <f>C39+C28+C8</f>
        <v>24353.199999999997</v>
      </c>
    </row>
    <row r="41" spans="1:3" s="16" customFormat="1" ht="18">
      <c r="A41" s="14"/>
      <c r="B41" s="15"/>
      <c r="C41" s="15"/>
    </row>
    <row r="42" spans="1:3">
      <c r="B42" s="4" t="s">
        <v>96</v>
      </c>
      <c r="C42" s="4"/>
    </row>
  </sheetData>
  <mergeCells count="1">
    <mergeCell ref="B2:C2"/>
  </mergeCells>
  <pageMargins left="1.1023622047244095" right="0.11811023622047245" top="0.35433070866141736" bottom="0.15748031496062992" header="0.31496062992125984" footer="0.31496062992125984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19" zoomScaleNormal="100" workbookViewId="0">
      <selection activeCell="C35" sqref="A1:C35"/>
    </sheetView>
  </sheetViews>
  <sheetFormatPr defaultRowHeight="15"/>
  <cols>
    <col min="1" max="1" width="16.85546875" style="1" customWidth="1"/>
    <col min="2" max="2" width="58.5703125" style="1" customWidth="1"/>
    <col min="3" max="3" width="16.28515625" style="1" customWidth="1"/>
    <col min="4" max="16384" width="9.140625" style="1"/>
  </cols>
  <sheetData>
    <row r="1" spans="1:3" ht="18.75">
      <c r="A1" s="153" t="s">
        <v>210</v>
      </c>
      <c r="B1" s="153"/>
      <c r="C1" s="153"/>
    </row>
    <row r="2" spans="1:3" ht="19.5" thickBot="1">
      <c r="A2" s="38"/>
      <c r="B2" s="38"/>
      <c r="C2" s="44"/>
    </row>
    <row r="3" spans="1:3" ht="30" customHeight="1">
      <c r="A3" s="5" t="s">
        <v>8</v>
      </c>
      <c r="B3" s="51" t="s">
        <v>12</v>
      </c>
      <c r="C3" s="6" t="s">
        <v>2</v>
      </c>
    </row>
    <row r="4" spans="1:3" ht="15" customHeight="1">
      <c r="A4" s="10" t="s">
        <v>16</v>
      </c>
      <c r="B4" s="52" t="s">
        <v>174</v>
      </c>
      <c r="C4" s="12">
        <f>C5+C6+C7+C8+C9</f>
        <v>3195.8999999999996</v>
      </c>
    </row>
    <row r="5" spans="1:3" ht="26.25" customHeight="1">
      <c r="A5" s="39" t="s">
        <v>47</v>
      </c>
      <c r="B5" s="53" t="s">
        <v>169</v>
      </c>
      <c r="C5" s="9">
        <v>2522.5</v>
      </c>
    </row>
    <row r="6" spans="1:3" ht="15" customHeight="1">
      <c r="A6" s="39" t="s">
        <v>47</v>
      </c>
      <c r="B6" s="54" t="s">
        <v>9</v>
      </c>
      <c r="C6" s="9">
        <v>142.69999999999999</v>
      </c>
    </row>
    <row r="7" spans="1:3" ht="15" customHeight="1">
      <c r="A7" s="39" t="s">
        <v>13</v>
      </c>
      <c r="B7" s="55" t="s">
        <v>168</v>
      </c>
      <c r="C7" s="9">
        <v>530.70000000000005</v>
      </c>
    </row>
    <row r="8" spans="1:3" ht="15" customHeight="1">
      <c r="A8" s="7" t="s">
        <v>14</v>
      </c>
      <c r="B8" s="56" t="s">
        <v>91</v>
      </c>
      <c r="C8" s="141">
        <v>0</v>
      </c>
    </row>
    <row r="9" spans="1:3" ht="15" hidden="1" customHeight="1">
      <c r="A9" s="7" t="s">
        <v>15</v>
      </c>
      <c r="B9" s="56" t="s">
        <v>46</v>
      </c>
      <c r="C9" s="9"/>
    </row>
    <row r="10" spans="1:3" ht="15" customHeight="1">
      <c r="A10" s="10" t="s">
        <v>17</v>
      </c>
      <c r="B10" s="57" t="s">
        <v>170</v>
      </c>
      <c r="C10" s="12">
        <f>C11</f>
        <v>1</v>
      </c>
    </row>
    <row r="11" spans="1:3" ht="15" customHeight="1">
      <c r="A11" s="7" t="s">
        <v>18</v>
      </c>
      <c r="B11" s="56" t="s">
        <v>98</v>
      </c>
      <c r="C11" s="9">
        <v>1</v>
      </c>
    </row>
    <row r="12" spans="1:3" ht="15" customHeight="1">
      <c r="A12" s="10" t="s">
        <v>20</v>
      </c>
      <c r="B12" s="58" t="s">
        <v>171</v>
      </c>
      <c r="C12" s="12">
        <f>C13</f>
        <v>389</v>
      </c>
    </row>
    <row r="13" spans="1:3" ht="15" customHeight="1">
      <c r="A13" s="7" t="s">
        <v>19</v>
      </c>
      <c r="B13" s="54" t="s">
        <v>48</v>
      </c>
      <c r="C13" s="9">
        <v>389</v>
      </c>
    </row>
    <row r="14" spans="1:3" ht="15" customHeight="1">
      <c r="A14" s="10" t="s">
        <v>21</v>
      </c>
      <c r="B14" s="57" t="s">
        <v>22</v>
      </c>
      <c r="C14" s="12">
        <f>C15</f>
        <v>2028.7</v>
      </c>
    </row>
    <row r="15" spans="1:3" ht="15" customHeight="1">
      <c r="A15" s="7" t="s">
        <v>23</v>
      </c>
      <c r="B15" s="56" t="s">
        <v>99</v>
      </c>
      <c r="C15" s="9">
        <v>2028.7</v>
      </c>
    </row>
    <row r="16" spans="1:3" ht="15" customHeight="1">
      <c r="A16" s="10" t="s">
        <v>24</v>
      </c>
      <c r="B16" s="57" t="s">
        <v>175</v>
      </c>
      <c r="C16" s="12">
        <f>C17+C18</f>
        <v>2067.8000000000002</v>
      </c>
    </row>
    <row r="17" spans="1:3" ht="15" customHeight="1">
      <c r="A17" s="7" t="s">
        <v>26</v>
      </c>
      <c r="B17" s="56" t="s">
        <v>176</v>
      </c>
      <c r="C17" s="9">
        <v>1914</v>
      </c>
    </row>
    <row r="18" spans="1:3" ht="15" customHeight="1">
      <c r="A18" s="7" t="s">
        <v>27</v>
      </c>
      <c r="B18" s="56" t="s">
        <v>25</v>
      </c>
      <c r="C18" s="9">
        <v>153.80000000000001</v>
      </c>
    </row>
    <row r="19" spans="1:3" ht="15" customHeight="1">
      <c r="A19" s="10" t="s">
        <v>28</v>
      </c>
      <c r="B19" s="57" t="s">
        <v>172</v>
      </c>
      <c r="C19" s="12">
        <f>SUM(C20:C26)</f>
        <v>1875.1000000000001</v>
      </c>
    </row>
    <row r="20" spans="1:3" ht="15" customHeight="1">
      <c r="A20" s="7" t="s">
        <v>35</v>
      </c>
      <c r="B20" s="56" t="s">
        <v>34</v>
      </c>
      <c r="C20" s="9">
        <v>215.7</v>
      </c>
    </row>
    <row r="21" spans="1:3" ht="15" customHeight="1">
      <c r="A21" s="7" t="s">
        <v>33</v>
      </c>
      <c r="B21" s="56" t="s">
        <v>31</v>
      </c>
      <c r="C21" s="9">
        <v>710.6</v>
      </c>
    </row>
    <row r="22" spans="1:3" ht="15" customHeight="1">
      <c r="A22" s="7" t="s">
        <v>100</v>
      </c>
      <c r="B22" s="56" t="s">
        <v>177</v>
      </c>
      <c r="C22" s="9">
        <v>686.6</v>
      </c>
    </row>
    <row r="23" spans="1:3" ht="15" customHeight="1">
      <c r="A23" s="7" t="s">
        <v>101</v>
      </c>
      <c r="B23" s="56" t="s">
        <v>182</v>
      </c>
      <c r="C23" s="9">
        <v>177.2</v>
      </c>
    </row>
    <row r="24" spans="1:3" ht="15" customHeight="1">
      <c r="A24" s="7" t="s">
        <v>36</v>
      </c>
      <c r="B24" s="56" t="s">
        <v>11</v>
      </c>
      <c r="C24" s="9">
        <v>50</v>
      </c>
    </row>
    <row r="25" spans="1:3" ht="15" customHeight="1">
      <c r="A25" s="7" t="s">
        <v>29</v>
      </c>
      <c r="B25" s="56" t="s">
        <v>32</v>
      </c>
      <c r="C25" s="9">
        <v>30</v>
      </c>
    </row>
    <row r="26" spans="1:3" ht="15" customHeight="1">
      <c r="A26" s="7" t="s">
        <v>30</v>
      </c>
      <c r="B26" s="56" t="s">
        <v>10</v>
      </c>
      <c r="C26" s="9">
        <v>5</v>
      </c>
    </row>
    <row r="27" spans="1:3" ht="15" customHeight="1">
      <c r="A27" s="10" t="s">
        <v>37</v>
      </c>
      <c r="B27" s="57" t="s">
        <v>38</v>
      </c>
      <c r="C27" s="12">
        <f>SUM(C28:C31)</f>
        <v>14494.6</v>
      </c>
    </row>
    <row r="28" spans="1:3" ht="15" customHeight="1">
      <c r="A28" s="7" t="s">
        <v>39</v>
      </c>
      <c r="B28" s="56" t="s">
        <v>102</v>
      </c>
      <c r="C28" s="9">
        <v>4300</v>
      </c>
    </row>
    <row r="29" spans="1:3" ht="15" customHeight="1">
      <c r="A29" s="7" t="s">
        <v>39</v>
      </c>
      <c r="B29" s="56" t="s">
        <v>103</v>
      </c>
      <c r="C29" s="9">
        <v>4315.8999999999996</v>
      </c>
    </row>
    <row r="30" spans="1:3" ht="15" customHeight="1">
      <c r="A30" s="7" t="s">
        <v>39</v>
      </c>
      <c r="B30" s="56" t="s">
        <v>104</v>
      </c>
      <c r="C30" s="9">
        <v>4666.8</v>
      </c>
    </row>
    <row r="31" spans="1:3" ht="15" customHeight="1">
      <c r="A31" s="39" t="s">
        <v>136</v>
      </c>
      <c r="B31" s="59" t="s">
        <v>173</v>
      </c>
      <c r="C31" s="9">
        <v>1211.9000000000001</v>
      </c>
    </row>
    <row r="32" spans="1:3" ht="15" customHeight="1">
      <c r="A32" s="10" t="s">
        <v>40</v>
      </c>
      <c r="B32" s="57" t="s">
        <v>41</v>
      </c>
      <c r="C32" s="12">
        <f>SUM(C33:C34)</f>
        <v>301.10000000000002</v>
      </c>
    </row>
    <row r="33" spans="1:3" ht="15" customHeight="1">
      <c r="A33" s="7" t="s">
        <v>42</v>
      </c>
      <c r="B33" s="56" t="s">
        <v>43</v>
      </c>
      <c r="C33" s="9">
        <v>281.10000000000002</v>
      </c>
    </row>
    <row r="34" spans="1:3" ht="15" customHeight="1">
      <c r="A34" s="7" t="s">
        <v>44</v>
      </c>
      <c r="B34" s="56" t="s">
        <v>45</v>
      </c>
      <c r="C34" s="9">
        <v>20</v>
      </c>
    </row>
    <row r="35" spans="1:3" ht="15" customHeight="1" thickBot="1">
      <c r="A35" s="11"/>
      <c r="B35" s="60" t="s">
        <v>49</v>
      </c>
      <c r="C35" s="13">
        <f>C4+C10+C12+C14+C16+C19+C27+C32</f>
        <v>24353.199999999997</v>
      </c>
    </row>
    <row r="37" spans="1:3">
      <c r="B37" s="4" t="s">
        <v>97</v>
      </c>
      <c r="C37" s="4"/>
    </row>
  </sheetData>
  <mergeCells count="1">
    <mergeCell ref="A1:C1"/>
  </mergeCells>
  <pageMargins left="1.1023622047244095" right="0.11811023622047245" top="0.74803149606299213" bottom="0.74803149606299213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workbookViewId="0">
      <selection activeCell="I44" sqref="I44"/>
    </sheetView>
  </sheetViews>
  <sheetFormatPr defaultRowHeight="15"/>
  <cols>
    <col min="1" max="1" width="8.42578125" style="1" customWidth="1"/>
    <col min="2" max="2" width="9.140625" style="1"/>
    <col min="3" max="3" width="38.28515625" style="1" customWidth="1"/>
    <col min="4" max="4" width="12.42578125" style="1" customWidth="1"/>
    <col min="5" max="13" width="9.140625" style="1"/>
    <col min="14" max="14" width="6.140625" style="1" customWidth="1"/>
    <col min="15" max="15" width="9.140625" style="1"/>
    <col min="16" max="16" width="9.140625" style="1" customWidth="1"/>
    <col min="17" max="17" width="8.42578125" style="1" customWidth="1"/>
    <col min="18" max="27" width="9.140625" style="1"/>
    <col min="28" max="28" width="9.85546875" style="1" customWidth="1"/>
    <col min="29" max="30" width="9.140625" style="1"/>
  </cols>
  <sheetData>
    <row r="1" spans="1:30">
      <c r="AC1"/>
      <c r="AD1"/>
    </row>
    <row r="3" spans="1:30" ht="33.75" customHeight="1">
      <c r="C3" s="61" t="s">
        <v>184</v>
      </c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30" ht="40.5" customHeight="1">
      <c r="C4" s="61" t="s">
        <v>214</v>
      </c>
    </row>
    <row r="5" spans="1:30" ht="15.75" thickBot="1"/>
    <row r="6" spans="1:30" ht="59.25" customHeight="1" thickBot="1">
      <c r="A6" s="79"/>
      <c r="B6" s="80" t="s">
        <v>207</v>
      </c>
      <c r="C6" s="81" t="s">
        <v>12</v>
      </c>
      <c r="D6" s="81" t="s">
        <v>194</v>
      </c>
      <c r="E6" s="82" t="s">
        <v>186</v>
      </c>
      <c r="F6" s="143"/>
      <c r="G6" s="143"/>
      <c r="H6" s="143"/>
      <c r="I6" s="143"/>
      <c r="J6" s="143"/>
      <c r="K6" s="143"/>
      <c r="L6" s="143"/>
    </row>
    <row r="7" spans="1:30" ht="35.1" customHeight="1" thickBot="1">
      <c r="A7" s="83"/>
      <c r="B7" s="84" t="s">
        <v>50</v>
      </c>
      <c r="C7" s="85" t="s">
        <v>105</v>
      </c>
      <c r="D7" s="86">
        <v>3195.9</v>
      </c>
      <c r="E7" s="87">
        <f>D7/D14*100</f>
        <v>13.123121396777426</v>
      </c>
      <c r="F7" s="145"/>
      <c r="G7" s="145"/>
      <c r="H7" s="145"/>
      <c r="I7" s="145"/>
      <c r="J7" s="145"/>
      <c r="K7" s="145"/>
      <c r="L7" s="145"/>
    </row>
    <row r="8" spans="1:30" ht="35.1" customHeight="1" thickBot="1">
      <c r="A8" s="83"/>
      <c r="B8" s="84" t="s">
        <v>51</v>
      </c>
      <c r="C8" s="85" t="s">
        <v>195</v>
      </c>
      <c r="D8" s="86">
        <v>390</v>
      </c>
      <c r="E8" s="88">
        <f>D8/D14*100</f>
        <v>1.6014322553093641</v>
      </c>
      <c r="F8" s="145"/>
      <c r="G8" s="145"/>
      <c r="H8" s="145"/>
      <c r="I8" s="145"/>
      <c r="J8" s="145"/>
      <c r="K8" s="145"/>
      <c r="L8" s="145"/>
      <c r="M8" s="143"/>
    </row>
    <row r="9" spans="1:30" ht="35.1" customHeight="1" thickBot="1">
      <c r="A9" s="83"/>
      <c r="B9" s="84" t="s">
        <v>208</v>
      </c>
      <c r="C9" s="85" t="s">
        <v>196</v>
      </c>
      <c r="D9" s="86">
        <v>2028.7</v>
      </c>
      <c r="E9" s="88">
        <f>D9/D14*100</f>
        <v>8.3303220931951465</v>
      </c>
      <c r="F9" s="145"/>
      <c r="G9" s="145"/>
      <c r="H9" s="145"/>
      <c r="I9" s="145"/>
      <c r="J9" s="145"/>
      <c r="K9" s="145"/>
      <c r="L9" s="145"/>
      <c r="M9" s="145"/>
    </row>
    <row r="10" spans="1:30" ht="35.1" customHeight="1" thickBot="1">
      <c r="A10" s="83"/>
      <c r="B10" s="89" t="s">
        <v>106</v>
      </c>
      <c r="C10" s="85" t="s">
        <v>197</v>
      </c>
      <c r="D10" s="86">
        <v>2067.8000000000002</v>
      </c>
      <c r="E10" s="88">
        <f>D10/D14*100</f>
        <v>8.4908759423812903</v>
      </c>
      <c r="F10" s="145"/>
      <c r="G10" s="145"/>
      <c r="H10" s="145"/>
      <c r="I10" s="145"/>
      <c r="J10" s="145"/>
      <c r="K10" s="145"/>
      <c r="L10" s="145"/>
      <c r="M10" s="145"/>
    </row>
    <row r="11" spans="1:30" ht="35.1" customHeight="1" thickBot="1">
      <c r="A11" s="83"/>
      <c r="B11" s="84" t="s">
        <v>52</v>
      </c>
      <c r="C11" s="90" t="s">
        <v>198</v>
      </c>
      <c r="D11" s="86">
        <v>1875.1</v>
      </c>
      <c r="E11" s="88">
        <f>D11/D14*100</f>
        <v>7.6996041587963804</v>
      </c>
      <c r="F11" s="145"/>
      <c r="G11" s="145"/>
      <c r="H11" s="145"/>
      <c r="I11" s="145"/>
      <c r="J11" s="145"/>
      <c r="K11" s="145"/>
      <c r="L11" s="145"/>
      <c r="M11" s="145"/>
    </row>
    <row r="12" spans="1:30" ht="35.1" customHeight="1" thickBot="1">
      <c r="A12" s="83"/>
      <c r="B12" s="84" t="s">
        <v>53</v>
      </c>
      <c r="C12" s="90" t="s">
        <v>38</v>
      </c>
      <c r="D12" s="86">
        <v>14494.6</v>
      </c>
      <c r="E12" s="88">
        <f>D12/D14*100</f>
        <v>59.518256327710539</v>
      </c>
      <c r="F12" s="145"/>
      <c r="G12" s="145"/>
      <c r="H12" s="145"/>
      <c r="I12" s="145"/>
      <c r="J12" s="145"/>
      <c r="K12" s="145"/>
      <c r="L12" s="145"/>
      <c r="M12" s="145"/>
    </row>
    <row r="13" spans="1:30" ht="35.1" customHeight="1" thickBot="1">
      <c r="A13" s="83"/>
      <c r="B13" s="84" t="s">
        <v>54</v>
      </c>
      <c r="C13" s="85" t="s">
        <v>41</v>
      </c>
      <c r="D13" s="86">
        <v>301.10000000000002</v>
      </c>
      <c r="E13" s="88">
        <f>D13/D14*100</f>
        <v>1.2363878258298706</v>
      </c>
      <c r="F13" s="145"/>
      <c r="G13" s="145"/>
      <c r="H13" s="145"/>
      <c r="I13" s="145"/>
      <c r="J13" s="145"/>
      <c r="K13" s="145"/>
      <c r="L13" s="145"/>
      <c r="M13" s="145"/>
    </row>
    <row r="14" spans="1:30" ht="35.1" customHeight="1" thickBot="1">
      <c r="A14" s="91"/>
      <c r="B14" s="154" t="s">
        <v>199</v>
      </c>
      <c r="C14" s="155"/>
      <c r="D14" s="86">
        <f>SUM(D7:D13)</f>
        <v>24353.199999999997</v>
      </c>
      <c r="E14" s="92">
        <f>SUM(E7:E13)</f>
        <v>100.00000000000001</v>
      </c>
      <c r="F14" s="145"/>
      <c r="G14" s="145"/>
      <c r="H14" s="145"/>
      <c r="I14" s="145"/>
      <c r="J14" s="145"/>
      <c r="K14" s="145"/>
      <c r="L14" s="145"/>
      <c r="M14" s="145"/>
    </row>
    <row r="15" spans="1:30">
      <c r="A15" s="94"/>
      <c r="E15" s="93"/>
      <c r="F15" s="93"/>
      <c r="G15" s="93"/>
      <c r="H15" s="93"/>
      <c r="I15" s="93"/>
      <c r="J15" s="93"/>
      <c r="K15" s="93"/>
      <c r="L15" s="93"/>
      <c r="M15" s="145"/>
    </row>
    <row r="16" spans="1:30">
      <c r="D16" s="94"/>
      <c r="M16" s="145"/>
    </row>
    <row r="17" spans="13:13">
      <c r="M17" s="93"/>
    </row>
  </sheetData>
  <mergeCells count="1">
    <mergeCell ref="B14:C14"/>
  </mergeCells>
  <pageMargins left="0.31496062992125984" right="0.11811023622047245" top="0.74803149606299213" bottom="0.35433070866141736" header="0.31496062992125984" footer="0.31496062992125984"/>
  <pageSetup paperSize="9" scale="9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 дох.по ст.</vt:lpstr>
      <vt:lpstr>доходы</vt:lpstr>
      <vt:lpstr>расходы по статьям</vt:lpstr>
      <vt:lpstr>расходы по группам</vt:lpstr>
      <vt:lpstr>расх.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2024-10-24T13:57:57Z</cp:lastPrinted>
  <dcterms:created xsi:type="dcterms:W3CDTF">2015-03-03T13:03:16Z</dcterms:created>
  <dcterms:modified xsi:type="dcterms:W3CDTF">2024-11-12T07:16:44Z</dcterms:modified>
</cp:coreProperties>
</file>